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E9A4C3EC-5156-4084-8A49-4C57CBB34052}" xr6:coauthVersionLast="47" xr6:coauthVersionMax="47" xr10:uidLastSave="{00000000-0000-0000-0000-000000000000}"/>
  <bookViews>
    <workbookView xWindow="1410" yWindow="2880" windowWidth="26445" windowHeight="16875" tabRatio="849" firstSheet="4" activeTab="4" xr2:uid="{42CA8183-360E-4F46-B9B1-7742BB49FDF4}"/>
  </bookViews>
  <sheets>
    <sheet name="Cover" sheetId="15" r:id="rId1"/>
    <sheet name="Overview" sheetId="17" r:id="rId2"/>
    <sheet name="1. Key Financial Metrics" sheetId="16" r:id="rId3"/>
    <sheet name="2. Income Statment Bridge" sheetId="2" r:id="rId4"/>
    <sheet name="3. US GAAP Qtr Inc. Statement" sheetId="1" r:id="rId5"/>
    <sheet name="4. Revenue &amp; Adj EBITDA bridge" sheetId="12" r:id="rId6"/>
    <sheet name="5. US GAAP Qtrly Segments" sheetId="3" r:id="rId7"/>
    <sheet name="6. Balance Sheet Bridge" sheetId="4" r:id="rId8"/>
    <sheet name="7. US GAAP FY Balance Sheet" sheetId="6" r:id="rId9"/>
    <sheet name="8. US GAAP Cash flow bridge" sheetId="9" r:id="rId10"/>
    <sheet name="9. US GAAP FY Cash Flow" sheetId="13" r:id="rId11"/>
    <sheet name="10. 2024 Policy Changes" sheetId="7" r:id="rId12"/>
    <sheet name="11. Quarterly Non GAAP Recs" sheetId="19" r:id="rId13"/>
    <sheet name="12. Non GAAP Recs" sheetId="5" r:id="rId14"/>
    <sheet name="Disclaimer" sheetId="18" r:id="rId15"/>
  </sheets>
  <definedNames>
    <definedName name="_xlnm.Print_Area" localSheetId="2">'1. Key Financial Metrics'!$A$1:$N$17</definedName>
    <definedName name="_xlnm.Print_Area" localSheetId="11">'10. 2024 Policy Changes'!$B$1:$O$30</definedName>
    <definedName name="_xlnm.Print_Area" localSheetId="12">'11. Quarterly Non GAAP Recs'!$B$1:$O$23</definedName>
    <definedName name="_xlnm.Print_Area" localSheetId="13">'12. Non GAAP Recs'!$B$1:$J$43</definedName>
    <definedName name="_xlnm.Print_Area" localSheetId="3">'2. Income Statment Bridge'!$B$2:$M$79</definedName>
    <definedName name="_xlnm.Print_Area" localSheetId="4">'3. US GAAP Qtr Inc. Statement'!$B$2:$O$25</definedName>
    <definedName name="_xlnm.Print_Area" localSheetId="5">'4. Revenue &amp; Adj EBITDA bridge'!$B$2:$M$88</definedName>
    <definedName name="_xlnm.Print_Area" localSheetId="7">'6. Balance Sheet Bridge'!$B$2:$K$77</definedName>
    <definedName name="_xlnm.Print_Area" localSheetId="8">'7. US GAAP FY Balance Sheet'!$B$2:$E$32</definedName>
    <definedName name="_xlnm.Print_Area" localSheetId="9">'8. US GAAP Cash flow bridge'!$B$2:$K$31</definedName>
    <definedName name="_xlnm.Print_Area" localSheetId="10">'9. US GAAP FY Cash Flow'!$B$2:$E$50</definedName>
    <definedName name="_xlnm.Print_Area" localSheetId="0">Cover!$B$1:$R$26</definedName>
    <definedName name="_xlnm.Print_Area" localSheetId="1">Overview!$B$1:$L$30</definedName>
    <definedName name="_xlnm.Print_Titles" localSheetId="13">'12. Non GAAP Recs'!$1:$1</definedName>
    <definedName name="_xlnm.Print_Titles" localSheetId="3">'2. Income Statment Bridge'!$2:$2</definedName>
    <definedName name="_xlnm.Print_Titles" localSheetId="5">'4. Revenue &amp; Adj EBITDA bridge'!$2:$2</definedName>
    <definedName name="_xlnm.Print_Titles" localSheetId="6">'5. US GAAP Qtrly Segments'!$1:$3</definedName>
    <definedName name="_xlnm.Print_Titles" localSheetId="7">'6. Balance Sheet Bridge'!$2:$2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 l="1"/>
  <c r="E33" i="2" l="1"/>
  <c r="I51" i="2" l="1"/>
  <c r="I32" i="2"/>
  <c r="I30" i="2" l="1"/>
  <c r="Q62" i="12" l="1"/>
  <c r="S62" i="12" l="1"/>
  <c r="R62" i="12"/>
  <c r="C49" i="2"/>
  <c r="C52" i="2" s="1"/>
  <c r="C54" i="2" s="1"/>
  <c r="E44" i="2"/>
  <c r="E49" i="2" s="1"/>
  <c r="E52" i="2" s="1"/>
  <c r="E54" i="2" s="1"/>
  <c r="F44" i="2"/>
  <c r="F49" i="2" s="1"/>
  <c r="F52" i="2" s="1"/>
  <c r="F54" i="2" s="1"/>
  <c r="G44" i="2"/>
  <c r="G49" i="2" s="1"/>
  <c r="G52" i="2" s="1"/>
  <c r="G54" i="2" s="1"/>
  <c r="H44" i="2"/>
  <c r="H49" i="2" s="1"/>
  <c r="H52" i="2" s="1"/>
  <c r="H54" i="2" s="1"/>
  <c r="I44" i="2"/>
  <c r="I49" i="2" s="1"/>
  <c r="I52" i="2" s="1"/>
  <c r="I54" i="2" s="1"/>
  <c r="D44" i="2"/>
  <c r="D49" i="2" s="1"/>
  <c r="D52" i="2" s="1"/>
  <c r="D54" i="2" s="1"/>
  <c r="H33" i="2"/>
  <c r="E35" i="2"/>
  <c r="F35" i="2"/>
  <c r="I35" i="2"/>
  <c r="C33" i="2"/>
  <c r="D30" i="2"/>
  <c r="D35" i="2" s="1"/>
  <c r="G30" i="2"/>
  <c r="G33" i="2" s="1"/>
  <c r="G35" i="2" s="1"/>
  <c r="H35" i="2" l="1"/>
  <c r="L44" i="2" l="1"/>
  <c r="L49" i="2" s="1"/>
  <c r="L52" i="2" s="1"/>
  <c r="L54" i="2" s="1"/>
  <c r="L25" i="2"/>
  <c r="L30" i="2" s="1"/>
  <c r="L33" i="2" s="1"/>
  <c r="L35" i="2" s="1"/>
</calcChain>
</file>

<file path=xl/sharedStrings.xml><?xml version="1.0" encoding="utf-8"?>
<sst xmlns="http://schemas.openxmlformats.org/spreadsheetml/2006/main" count="1202" uniqueCount="367">
  <si>
    <t>IFRS to US GAAP conversion</t>
  </si>
  <si>
    <t>Key financial metrics   – IFRS and US GAAP</t>
  </si>
  <si>
    <t>IFRS Captions</t>
  </si>
  <si>
    <t>H1 2023</t>
  </si>
  <si>
    <t>FY 2022</t>
  </si>
  <si>
    <t>US GAAP Captions</t>
  </si>
  <si>
    <t>IFRS</t>
  </si>
  <si>
    <t>US GAAP</t>
  </si>
  <si>
    <t>£m</t>
  </si>
  <si>
    <t>$m</t>
  </si>
  <si>
    <t>Revenue</t>
  </si>
  <si>
    <t>Profit/(loss) for the period</t>
  </si>
  <si>
    <t>Net profit/(loss)</t>
  </si>
  <si>
    <t>Adjusted EBITDA</t>
  </si>
  <si>
    <t>Further Adjusted EBITDA</t>
  </si>
  <si>
    <t>Adjusted earnings per share</t>
  </si>
  <si>
    <t>Net debt</t>
  </si>
  <si>
    <t xml:space="preserve">Statutory Group income statement bridge to US GAAP and US dollars </t>
  </si>
  <si>
    <t>H1 2023 IFRS income statement bridge to US GAAP and US dollars</t>
  </si>
  <si>
    <t xml:space="preserve">
IFRS captions</t>
  </si>
  <si>
    <t>IFRS total</t>
  </si>
  <si>
    <t>Cost 
Allocation</t>
  </si>
  <si>
    <t>Fox Option</t>
  </si>
  <si>
    <t>Share Based Payments</t>
  </si>
  <si>
    <t>Hedging</t>
  </si>
  <si>
    <t>Other Adjustments</t>
  </si>
  <si>
    <t>US GAAP total</t>
  </si>
  <si>
    <t>US GAAP 
total</t>
  </si>
  <si>
    <t>US GAAP captions</t>
  </si>
  <si>
    <t>Cost of sales</t>
  </si>
  <si>
    <t>Gross profit</t>
  </si>
  <si>
    <t>Operating costs</t>
  </si>
  <si>
    <t>-</t>
  </si>
  <si>
    <t>Technology, research and development expenses</t>
  </si>
  <si>
    <t>Sales and marketing expenses</t>
  </si>
  <si>
    <t>General and administrative expenses</t>
  </si>
  <si>
    <t>Operating profit</t>
  </si>
  <si>
    <t>Financial income</t>
  </si>
  <si>
    <t>Other (expense), net</t>
  </si>
  <si>
    <t>Financial expense</t>
  </si>
  <si>
    <t>Interest expense, net</t>
  </si>
  <si>
    <t>Profit before tax</t>
  </si>
  <si>
    <t>Loss before income taxes</t>
  </si>
  <si>
    <t>Tax expense</t>
  </si>
  <si>
    <t>Income tax expense</t>
  </si>
  <si>
    <t>Profit for the year</t>
  </si>
  <si>
    <t>Net loss</t>
  </si>
  <si>
    <t>FY 2022 IFRS income statement bridge to US GAAP and US dollars</t>
  </si>
  <si>
    <t>Operating loss</t>
  </si>
  <si>
    <t>Other (expense) income, net</t>
  </si>
  <si>
    <t>Loss before tax</t>
  </si>
  <si>
    <t>Loss for the year</t>
  </si>
  <si>
    <t xml:space="preserve">FY 2021 IFRS income statement bridge to US GAAP and US dollars </t>
  </si>
  <si>
    <t>IFRS captions</t>
  </si>
  <si>
    <t>Cost Allocation</t>
  </si>
  <si>
    <t>Adjustments reflect the reclassification of operating costs to designated functions as US GAAP provides more guidance than IFRS on the classification of expenses by function or nature</t>
  </si>
  <si>
    <t xml:space="preserve">Fox Option: </t>
  </si>
  <si>
    <t>•  The Fox Option to acquire an 18.6% equity interest in Fanduel until 2030 is treated as a liability</t>
  </si>
  <si>
    <t>Share Based Payments:</t>
  </si>
  <si>
    <t>Hedging:</t>
  </si>
  <si>
    <t>•  US GAAP does not permit using a component of a compound derivative as a hedging instrument and non derivative instruments cannot be used in cashflows</t>
  </si>
  <si>
    <t xml:space="preserve">•  Adjustments include different accounting treatment for leases, income taxes, loan modifications and a higher threshold for recognizing deferred tax assets under US GAAP </t>
  </si>
  <si>
    <t xml:space="preserve">US GAAP - Consolidated Group income statement </t>
  </si>
  <si>
    <t>Q1 2021</t>
  </si>
  <si>
    <t>Q2 2021</t>
  </si>
  <si>
    <t>Q3 2021</t>
  </si>
  <si>
    <t>Q4 2021</t>
  </si>
  <si>
    <t>FY 2021</t>
  </si>
  <si>
    <t>Q1 2022</t>
  </si>
  <si>
    <t>Q2 2022</t>
  </si>
  <si>
    <t>Q3 2022</t>
  </si>
  <si>
    <t>Q4 2022</t>
  </si>
  <si>
    <t>Q1 2023</t>
  </si>
  <si>
    <t>Q2 2023</t>
  </si>
  <si>
    <t>Sportsbook</t>
  </si>
  <si>
    <t>iGaming</t>
  </si>
  <si>
    <t>Other</t>
  </si>
  <si>
    <t>Total revenue</t>
  </si>
  <si>
    <t>Sales &amp; marketing expenses</t>
  </si>
  <si>
    <t>Operating profit / (loss)</t>
  </si>
  <si>
    <t>Segmental reporting</t>
  </si>
  <si>
    <t>Group - H1 2023 revenue and Adjusted EBITDA bridge to US GAAP and US dollars</t>
  </si>
  <si>
    <t>Group - FY 2022 revenue and Adjusted EBITDA bridge to US GAAP and US dollars</t>
  </si>
  <si>
    <t>IFRS Total</t>
  </si>
  <si>
    <t>Revenue Allocation</t>
  </si>
  <si>
    <t>Leases</t>
  </si>
  <si>
    <t>Sports revenue</t>
  </si>
  <si>
    <t>Gaming revenue</t>
  </si>
  <si>
    <t xml:space="preserve">iGaming </t>
  </si>
  <si>
    <t>Adjusted EBITDA margin</t>
  </si>
  <si>
    <r>
      <t>Further Adjusted EBITDA margin</t>
    </r>
    <r>
      <rPr>
        <i/>
        <vertAlign val="superscript"/>
        <sz val="11"/>
        <color theme="1"/>
        <rFont val="Poppins"/>
      </rPr>
      <t>1</t>
    </r>
  </si>
  <si>
    <t>Further Adjusted EBITDA margin</t>
  </si>
  <si>
    <t>UK&amp;I - H1 2023 revenue and Adjusted EBITDA bridge to US GAAP and US dollars</t>
  </si>
  <si>
    <t>UK&amp;I - FY 2022 revenue and Adjusted EBITDA bridge to US GAAP and US dollars</t>
  </si>
  <si>
    <t>Australia - H1 2023 revenue and Adjusted EBITDA bridge to US GAAP and US dollars</t>
  </si>
  <si>
    <t>Australia - FY 2022 revenue and Adjusted EBITDA bridge to US GAAP and US dollars</t>
  </si>
  <si>
    <t>Segment revenue adjustments reflect the reclassification of revenue streams as US GAAP provides more guidance on revenue categories. Revenue streams reclassified as ’other’:</t>
  </si>
  <si>
    <t>•   US – TVG and daily fantasy sports</t>
  </si>
  <si>
    <t>•   UK&amp;I - exchange</t>
  </si>
  <si>
    <t>•   International – exchange, B2B and daily fantasy sports</t>
  </si>
  <si>
    <t>Leases:</t>
  </si>
  <si>
    <t>•   Lease adjustments reflect operating lease costs charged through operating expenses as these are not included as amortisation and interest expenses as they were previously under IFRS</t>
  </si>
  <si>
    <t>Other Adjustments:</t>
  </si>
  <si>
    <t>Quarterly segmental information</t>
  </si>
  <si>
    <t>Group - revenue and Adjusted EBITDA US GAAP</t>
  </si>
  <si>
    <t>Sportsbook stakes</t>
  </si>
  <si>
    <r>
      <t>Adjusted EBITDA</t>
    </r>
    <r>
      <rPr>
        <vertAlign val="superscript"/>
        <sz val="11"/>
        <color rgb="FF021237"/>
        <rFont val="Poppins"/>
      </rPr>
      <t>1</t>
    </r>
  </si>
  <si>
    <t>Share based payments</t>
  </si>
  <si>
    <r>
      <t>Further Adjusted EBITDA</t>
    </r>
    <r>
      <rPr>
        <b/>
        <vertAlign val="superscript"/>
        <sz val="11"/>
        <color rgb="FF021237"/>
        <rFont val="Poppins"/>
      </rPr>
      <t>1</t>
    </r>
  </si>
  <si>
    <t>Additional information: Segment cost of sales and operating expenses (excluding share based payments)</t>
  </si>
  <si>
    <t>Online sportsbook stakes</t>
  </si>
  <si>
    <t>Retail sportsbook stakes</t>
  </si>
  <si>
    <t>Total sportsbook stakes</t>
  </si>
  <si>
    <t>Online sportsbook</t>
  </si>
  <si>
    <t>Online iGaming</t>
  </si>
  <si>
    <t>Total online revenue</t>
  </si>
  <si>
    <t>Retail sportsbook</t>
  </si>
  <si>
    <t>Total retail revenue</t>
  </si>
  <si>
    <t>Condensed group balance sheet bridge to US GAAP</t>
  </si>
  <si>
    <t>H1 2023 IFRS balance sheet bridge to US GAAP and US dollars</t>
  </si>
  <si>
    <t>Balance Sheet Reclass</t>
  </si>
  <si>
    <t>Trust Consolidation</t>
  </si>
  <si>
    <t>US GAAP Total</t>
  </si>
  <si>
    <t>Cash and cash equivalents – available for corporate use</t>
  </si>
  <si>
    <t>Cash and cash equivalents</t>
  </si>
  <si>
    <t>Cash and cash equivalents - restricted</t>
  </si>
  <si>
    <t>Cash and cash equivalents – customer balances</t>
  </si>
  <si>
    <t>Player deposits - cash and cash equivalents</t>
  </si>
  <si>
    <t>Current investments at FVOCI – customer deposits</t>
  </si>
  <si>
    <t>Player deposits - investments</t>
  </si>
  <si>
    <t>Trade and other receivables</t>
  </si>
  <si>
    <t>Accounts receivable, net</t>
  </si>
  <si>
    <t>Derivative financial assets and current tax receivable</t>
  </si>
  <si>
    <t>Prepaid expenses and other current assets</t>
  </si>
  <si>
    <t>Total current assets</t>
  </si>
  <si>
    <t>Investments</t>
  </si>
  <si>
    <t xml:space="preserve">Property, plant and equipment </t>
  </si>
  <si>
    <t xml:space="preserve">Property and equipment, net </t>
  </si>
  <si>
    <t>Right-of-use assets</t>
  </si>
  <si>
    <t>Intangible assets</t>
  </si>
  <si>
    <t>Intangible assets, net</t>
  </si>
  <si>
    <t>Goodwill</t>
  </si>
  <si>
    <t>Deferred tax assets</t>
  </si>
  <si>
    <t>Other receivables including non-current tax and derivative financial assets</t>
  </si>
  <si>
    <t>Other non-current assets</t>
  </si>
  <si>
    <t>Financial assets – restricted cash</t>
  </si>
  <si>
    <t>Total assets</t>
  </si>
  <si>
    <t xml:space="preserve">Trade and other payables </t>
  </si>
  <si>
    <t>Accounts payable</t>
  </si>
  <si>
    <t>Customer balances</t>
  </si>
  <si>
    <t>Player deposit liability</t>
  </si>
  <si>
    <t>Lease liability</t>
  </si>
  <si>
    <t>Operating lease liabilities</t>
  </si>
  <si>
    <t>Borrowings</t>
  </si>
  <si>
    <t>Long-term debt due within one year</t>
  </si>
  <si>
    <t>Derivative financial liabilities, provisions and current tax payable</t>
  </si>
  <si>
    <t>Other current liabilities</t>
  </si>
  <si>
    <t>Total current liabilities</t>
  </si>
  <si>
    <t xml:space="preserve">Operating lease liabilities, non-current </t>
  </si>
  <si>
    <t>Long-term debt</t>
  </si>
  <si>
    <t>Deferred tax liabilities</t>
  </si>
  <si>
    <t>Other non-current liabilities</t>
  </si>
  <si>
    <t>Total liabilities</t>
  </si>
  <si>
    <t xml:space="preserve">FY 2022 IFRS balance sheet bridge to US GAAP and US dollars </t>
  </si>
  <si>
    <t>Other receivables including non-current tax</t>
  </si>
  <si>
    <t>Total  assets</t>
  </si>
  <si>
    <t xml:space="preserve">Balance Sheet Reclass: </t>
  </si>
  <si>
    <t>Adjustments reflect the reclassification of assets and liabilities to US GAAP balance sheet captions</t>
  </si>
  <si>
    <r>
      <t>•</t>
    </r>
    <r>
      <rPr>
        <b/>
        <sz val="11"/>
        <color theme="1"/>
        <rFont val="Poppins"/>
      </rPr>
      <t xml:space="preserve">   </t>
    </r>
    <r>
      <rPr>
        <sz val="11"/>
        <color theme="1"/>
        <rFont val="Poppins"/>
      </rPr>
      <t>Other receivables including prepayments reclassified from ‘trade and other receivables’ to ‘prepaid expenses and other current assets’</t>
    </r>
  </si>
  <si>
    <t>•   Operating lease right-of-use assets reclassified to separate line item</t>
  </si>
  <si>
    <t>•   Other payables including betting duties, data rights, product and racefield fees, employee benefits and accruals reclassified from ‘trade and other payables’ to ‘other current liabilities’</t>
  </si>
  <si>
    <t>Trust Consolidation:</t>
  </si>
  <si>
    <t>•  Customer balances held in a trust were previously presented on a net basis at a group level. As the Group is considered the primary beneficiary the amounts are presented on a gross basis</t>
  </si>
  <si>
    <t xml:space="preserve">Share Based Payments: </t>
  </si>
  <si>
    <t>•   Adjustments include the different accounting treatment of non-controlling interests, capitalization of development costs and uncertain tax positions</t>
  </si>
  <si>
    <t>US GAAP - Condensed Group consolidated balance sheet</t>
  </si>
  <si>
    <t>Restricted cash – current</t>
  </si>
  <si>
    <t>Accounts receivable</t>
  </si>
  <si>
    <t>Property and equipment, net</t>
  </si>
  <si>
    <t xml:space="preserve">Operating lease liabilities </t>
  </si>
  <si>
    <t>H1 2023 IFRS cash flow bridge to US GAAP</t>
  </si>
  <si>
    <t>Cost Reclass</t>
  </si>
  <si>
    <t>Trust consolidation</t>
  </si>
  <si>
    <t>Net cash from operating activities</t>
  </si>
  <si>
    <t>Net cash (used) / generated in operating activities</t>
  </si>
  <si>
    <t>Net cash used in investing activities</t>
  </si>
  <si>
    <t>Net cash from/(used in) financing activities</t>
  </si>
  <si>
    <t>Net cash (used in)/provided by financing activities</t>
  </si>
  <si>
    <t>FY 2022 IFRS cash flow bridge to US GAAP</t>
  </si>
  <si>
    <t>Net cash provided by operating activities</t>
  </si>
  <si>
    <t>Net cash provided by financing activities</t>
  </si>
  <si>
    <t>Key adjustments: Statutory group cash flow statement bridge to US GAAP</t>
  </si>
  <si>
    <t>Cost Reclass:</t>
  </si>
  <si>
    <t>Adjustments reflect the reclassification of cashflows from:</t>
  </si>
  <si>
    <t>•   Payments of operating leases, interest costs and the settlement of derivatives from financing activities to operating activities under US GAAP</t>
  </si>
  <si>
    <t>•   Capitalized development costs now expensed under US GAAP and contingent consideration from investing activities to operating activities</t>
  </si>
  <si>
    <t>•   Acquisition of non-controlling interest and the remaining contingent consideration from investing activities to financing activities</t>
  </si>
  <si>
    <t>Trust consolidation:</t>
  </si>
  <si>
    <t>US GAAP - Condensed Group consolidated cash flow statement</t>
  </si>
  <si>
    <t>Cash flows from operating activities:</t>
  </si>
  <si>
    <t>Adjustments to reconcile net loss to net cash from operating activities:</t>
  </si>
  <si>
    <t>Depreciation and amortization</t>
  </si>
  <si>
    <t xml:space="preserve">Change in fair value of derivatives </t>
  </si>
  <si>
    <t xml:space="preserve">Non-cash interest (income) / expense, net </t>
  </si>
  <si>
    <t xml:space="preserve">Non-cash operating lease expense </t>
  </si>
  <si>
    <t xml:space="preserve">Unrealized foreign currency exchange (gain) / loss </t>
  </si>
  <si>
    <t xml:space="preserve">Share-based compensation – equity classified </t>
  </si>
  <si>
    <t xml:space="preserve">Share-based compensation – liability classified </t>
  </si>
  <si>
    <t xml:space="preserve">Change in fair value of Fox Option liability and other non-cash expense/(income) </t>
  </si>
  <si>
    <t>Deferred taxes</t>
  </si>
  <si>
    <t>Loss / (gain) on extinguishment of long-term debt</t>
  </si>
  <si>
    <t>Change in contingent consideration</t>
  </si>
  <si>
    <t>Change in operating assets and liabilities:</t>
  </si>
  <si>
    <t xml:space="preserve">Player deposits </t>
  </si>
  <si>
    <t xml:space="preserve">Prepaid expenses and other current assets </t>
  </si>
  <si>
    <t xml:space="preserve">Accounts payable </t>
  </si>
  <si>
    <t xml:space="preserve">Accrued and other current liabilities </t>
  </si>
  <si>
    <t xml:space="preserve">Player deposit liability </t>
  </si>
  <si>
    <t>Operating leases liabilities</t>
  </si>
  <si>
    <t>Cash flows from investing activities:</t>
  </si>
  <si>
    <t>Purchases of property and equipment</t>
  </si>
  <si>
    <t xml:space="preserve">Purchases of intangible assets </t>
  </si>
  <si>
    <t xml:space="preserve">Capitalized software </t>
  </si>
  <si>
    <t>Acquisitions, net of cash acquired</t>
  </si>
  <si>
    <t>Proceeds from disposal of property and equipment</t>
  </si>
  <si>
    <t xml:space="preserve">Net cash used in investing activities </t>
  </si>
  <si>
    <t>Cash flows from financing activities:</t>
  </si>
  <si>
    <t>Proceeds from issue of common share upon exercise of options</t>
  </si>
  <si>
    <t>Proceeds from issuance of long-term debt (net of transaction costs)</t>
  </si>
  <si>
    <t xml:space="preserve">Repayment of long-term debt </t>
  </si>
  <si>
    <t>Acquisition of non-controlling interests</t>
  </si>
  <si>
    <t xml:space="preserve">Distributions to non-controlling interests </t>
  </si>
  <si>
    <t>Payment of contingent consideration</t>
  </si>
  <si>
    <t xml:space="preserve">Repurchase of common share </t>
  </si>
  <si>
    <t xml:space="preserve">Net cash (used in)/provided by financing activities </t>
  </si>
  <si>
    <t>Net decrease in cash, cash equivalents and restricted cash</t>
  </si>
  <si>
    <t>Cash, cash equivalents and restricted cash – Beginning of period</t>
  </si>
  <si>
    <t xml:space="preserve">Foreign currency exchange gain/(loss) on cash and cash equivalents </t>
  </si>
  <si>
    <t>Cash, cash equivalents and restricted cash – end of period</t>
  </si>
  <si>
    <r>
      <t>2024 Accounting policy changes</t>
    </r>
    <r>
      <rPr>
        <b/>
        <vertAlign val="superscript"/>
        <sz val="14"/>
        <color theme="0"/>
        <rFont val="Poppins"/>
      </rPr>
      <t>1</t>
    </r>
  </si>
  <si>
    <t>PokerStars US</t>
  </si>
  <si>
    <t>Non-GAAP reconciliations</t>
  </si>
  <si>
    <t>Group Adjusted EBITDA reconciliation</t>
  </si>
  <si>
    <t>Group net debt reconciliation</t>
  </si>
  <si>
    <t xml:space="preserve">        </t>
  </si>
  <si>
    <t>Add back:</t>
  </si>
  <si>
    <t>Less:</t>
  </si>
  <si>
    <t>Income taxes</t>
  </si>
  <si>
    <t>Change in player deposits</t>
  </si>
  <si>
    <t>Total Debt</t>
  </si>
  <si>
    <t>Other (expense)/income, net</t>
  </si>
  <si>
    <t>Change in player deposit liability</t>
  </si>
  <si>
    <t>Add:</t>
  </si>
  <si>
    <t>Add cash impact of:</t>
  </si>
  <si>
    <t>Transactions costs, premiums or discount included in the carrying value of debt</t>
  </si>
  <si>
    <t xml:space="preserve">Depreciation and amortization </t>
  </si>
  <si>
    <t>Transaction fees and associated costs</t>
  </si>
  <si>
    <t>Transaction fees and associated  costs</t>
  </si>
  <si>
    <t>Restructuring and integration costs</t>
  </si>
  <si>
    <t>Legal settlement/loss contingencies</t>
  </si>
  <si>
    <t>Legal settlements/(loss contingencies)</t>
  </si>
  <si>
    <t>Gaming tax dispute</t>
  </si>
  <si>
    <t>Net Debt</t>
  </si>
  <si>
    <t>Gaming tax expenses</t>
  </si>
  <si>
    <t>Less cash impact of:</t>
  </si>
  <si>
    <t>Purchase of property and equipment</t>
  </si>
  <si>
    <t>Purchases of intangible assets</t>
  </si>
  <si>
    <t>Share-based compensation expense</t>
  </si>
  <si>
    <t xml:space="preserve">Adjusted free cash flow </t>
  </si>
  <si>
    <t xml:space="preserve">Adjusted net profit attributable to Flutter shareholders </t>
  </si>
  <si>
    <t>$</t>
  </si>
  <si>
    <t>Net loss per share</t>
  </si>
  <si>
    <t>Add (Less):</t>
  </si>
  <si>
    <t>Legal settlements/loss contingencies</t>
  </si>
  <si>
    <t>Amortization of acquired intangibles</t>
  </si>
  <si>
    <t>Loss/(gain) on settlement of long-term debt</t>
  </si>
  <si>
    <t>Financing related fees not eligible for capitalization</t>
  </si>
  <si>
    <t>Gain from disposal of Oddschecker Global Media</t>
  </si>
  <si>
    <t>Share-based compensation</t>
  </si>
  <si>
    <t>Share - based compensation</t>
  </si>
  <si>
    <t>Tax impact of above adjustments</t>
  </si>
  <si>
    <t>Adjusted net profit</t>
  </si>
  <si>
    <t>Net loss attributable to non-controlling interests and redeemable non-controlling interests</t>
  </si>
  <si>
    <t>Adjustment of redeemable non-controlling interest</t>
  </si>
  <si>
    <t>Adjusted net profit attributable to Flutter shareholders</t>
  </si>
  <si>
    <t>Weighted average number of shares</t>
  </si>
  <si>
    <t>Disclaimer</t>
  </si>
  <si>
    <r>
      <rPr>
        <b/>
        <sz val="10"/>
        <color rgb="FF009CDE"/>
        <rFont val="Poppins"/>
      </rPr>
      <t>Non-GAAP financial measures</t>
    </r>
    <r>
      <rPr>
        <sz val="10"/>
        <color rgb="FF000000"/>
        <rFont val="Times New Roman"/>
        <family val="1"/>
      </rPr>
      <t xml:space="preserve">
</t>
    </r>
    <r>
      <rPr>
        <sz val="8"/>
        <color rgb="FF000000"/>
        <rFont val="Poppins"/>
      </rPr>
      <t xml:space="preserve">This presentation contains the financial measures of adjusted EBITDA, Further Adjusted EBITDA, Adjusted Net Profit, Adjusted EPS, Adjusted Free Cash Flow and net debt. The Company believes that these non-GAAP financial measures provide users of its financial information with useful information to supplement its financial operating performance in accordance with U.S. GAAP. Adjusted EBITDA, Further Adjusted EBITDA, Adjusted Net Profit, Adjusted EPS, Adjusted Free Cash Flow and net debt may not be comparable to similarly titled measures used by other companies, have limitations as analytical tools and should not be considered in isolation, or as a substitute for analysis of the Company's operating results as reported under U.S. GAAP. Additionally, the Company does not consider its non-GAAP financial measures as superior to, or a substitute for, the equivalent measures calculated and presented in accordance with U.S. GAAP. A reconciliation of Adjusted EBITDA, Further adjusted EBITDA, Adjusted Net Profit, Adjusted EPS, Adjusted Free Cash Flow and net debt to the most directly comparable U.S. GAAP financial measures can be found in the appendix.
</t>
    </r>
    <r>
      <rPr>
        <sz val="10"/>
        <color rgb="FF000000"/>
        <rFont val="Times New Roman"/>
        <family val="1"/>
      </rPr>
      <t xml:space="preserve">
</t>
    </r>
    <r>
      <rPr>
        <b/>
        <sz val="10"/>
        <color rgb="FF009CDE"/>
        <rFont val="Poppins"/>
      </rPr>
      <t>Forward-looking statements</t>
    </r>
    <r>
      <rPr>
        <sz val="10"/>
        <color rgb="FF000000"/>
        <rFont val="Times New Roman"/>
        <family val="1"/>
      </rPr>
      <t xml:space="preserve">
</t>
    </r>
    <r>
      <rPr>
        <sz val="8"/>
        <color rgb="FF000000"/>
        <rFont val="Poppins"/>
      </rPr>
      <t>This presentation contains information that is forward-looking, including within the meaning of Section 27A of the Securities Act of 1933, as amended and Section 21E of the Securities Exchange Act of 1934, as amended, and which reflects the Company’s current views with respect to, among other things, its operations, its financial performance and its industry. Forward-looking statements include all statements that are not historical facts. In some cases, you can identify these forward-looking statements by the use of words such as “outlook,” “believe(s),” “expect(s),” “potential,” “continue(s),” “may,” “will,” “should,” “could,” “would,” “seek(s),” “predict(s),” “intend(s),” “trends,” “plan(s),” “estimate(s),” “anticipates,” “projection,” “goal,” “target,” “aspire,” “will likely result” and or the negative version of these words or other comparable words of a future or forward-looking nature. Such forward-looking statements are subject to various risks and uncertainties. Accordingly, there are or will be important factors that could cause actual outcomes or results to differ materially from those indicated in these statements. Such factors include, among others, risks related to Flutter’s business, operations and financial performance, including its ability to effectively compete in the global entertainment and gaming industries, its ability to retain existing customers and to successfully acquire new customers, its ability to develop new product offerings, its ability to successfully acquire and integrate new businesses, its ability to maintain relationships with third-parties, its ability to maintain its reputation, and public sentiment towards online betting and iGaming generally; market and global conditions and economic factors beyond Flutter’s control, such as the potential impact of general economic conditions, including inflation, rising interest rates and instability in the banking system, on Flutter’s liquidity, operations and personnel; risks related to licensing and regulation, including Flutter’s ability to obtain and maintain licenses with gaming authorities, adverse changes to the regulation of online betting and iGaming, the failure of additional jurisdictions to legalize and regulate online betting and iGaming, and Flutter’s ability to comply with complex, varied and evolving U.S. and international laws and regulations relating to its business; Flutter’s ability to raise financing in the future; Flutter’s success in retaining or recruiting officers, key employees or directors; litigation and the ability to adequately protect Flutter’s intellectual property rights; the impact of data security breaches or cyber attacks on Flutter’s systems; and Flutter’s ability to remediate material weaknesses in its internal control over financial reporting. Additional factors that could cause the Company’s results to differ materially from those described in the forward-looking statements can be found under the section entitled "Risk Factors" of the Company’s amended Registration Statement on Form 20-F filed with the Securities and Exchange Commission ("SEC"), on Januar</t>
    </r>
    <r>
      <rPr>
        <sz val="8"/>
        <color rgb="FF021237"/>
        <rFont val="Poppins"/>
      </rPr>
      <t>y 18,</t>
    </r>
    <r>
      <rPr>
        <sz val="8"/>
        <color rgb="FF000000"/>
        <rFont val="Poppins"/>
      </rPr>
      <t xml:space="preserve"> 2024, as such factors may be updated from time to time in the Company’s periodic filings with the SEC, which are accessible on the SEC’s website at www.sec.gov. Accordingly, there are or will be important factors that could cause actual outcomes or results to differ materially from those indicated in these statements. These factors should not be construed as exhaustive and should be read in conjunction with the other cautionary statements that are included in the Company’s filings with the SEC. The Company undertakes no obligation to publicly update or review any forward-looking statement, whether as a result of new information, future developments or otherwise, except as required by law.</t>
    </r>
  </si>
  <si>
    <t>•  Partial reversal of capitalization as only costs incurred during development stages can be capitalized under US GAAP</t>
  </si>
  <si>
    <r>
      <t>US - H1 2023 revenue and Adjusted EBITDA bridge to US GAAP and US dollars</t>
    </r>
    <r>
      <rPr>
        <b/>
        <vertAlign val="superscript"/>
        <sz val="13"/>
        <color theme="0"/>
        <rFont val="Poppins"/>
      </rPr>
      <t>2</t>
    </r>
  </si>
  <si>
    <r>
      <t>International - H1 2023 revenue and Adjusted EBITDA bridge to US GAAP and US dollars</t>
    </r>
    <r>
      <rPr>
        <b/>
        <vertAlign val="superscript"/>
        <sz val="13"/>
        <color theme="0"/>
        <rFont val="Poppins"/>
      </rPr>
      <t>2</t>
    </r>
  </si>
  <si>
    <r>
      <t>International - FY 2022 revenue and Adjusted EBITDA bridge to US GAAP and US dollars</t>
    </r>
    <r>
      <rPr>
        <b/>
        <vertAlign val="superscript"/>
        <sz val="13"/>
        <color theme="0"/>
        <rFont val="Poppins"/>
      </rPr>
      <t>2</t>
    </r>
  </si>
  <si>
    <r>
      <t>US - FY 2022 revenue and Adjusted EBITDA bridge to US GAAP and US dollars</t>
    </r>
    <r>
      <rPr>
        <b/>
        <vertAlign val="superscript"/>
        <sz val="13"/>
        <color theme="0"/>
        <rFont val="Poppins"/>
      </rPr>
      <t>2</t>
    </r>
  </si>
  <si>
    <r>
      <rPr>
        <vertAlign val="superscript"/>
        <sz val="10"/>
        <color rgb="FF021237"/>
        <rFont val="Poppins"/>
      </rPr>
      <t>2</t>
    </r>
    <r>
      <rPr>
        <sz val="10"/>
        <color rgb="FF021237"/>
        <rFont val="Poppins"/>
      </rPr>
      <t xml:space="preserve"> From 1 January 2024, the Group will move PokerStars US to be reported in the International division reflecting how the business is now managed. See 'FY 2024 segmental reporting changes' section on page 2 for details.</t>
    </r>
  </si>
  <si>
    <r>
      <t xml:space="preserve">• </t>
    </r>
    <r>
      <rPr>
        <b/>
        <sz val="11"/>
        <color theme="1"/>
        <rFont val="Poppins"/>
      </rPr>
      <t xml:space="preserve">  Inception vs. Grant Date </t>
    </r>
    <r>
      <rPr>
        <sz val="11"/>
        <color theme="1"/>
        <rFont val="Poppins"/>
      </rPr>
      <t>– adjustments to reverse share based payment charges which in certain cases were commenced from the employee start date instead of the date of grant as required under US GAAP</t>
    </r>
  </si>
  <si>
    <t xml:space="preserve">Other Adjustments: </t>
  </si>
  <si>
    <t>Adjustments primarily relate to share-based payments, hedging, deferred and current tax adjustments due to different accounting treatment under US GAAP</t>
  </si>
  <si>
    <t xml:space="preserve">Unrealized foreign exchange on translation of foreign currency debt </t>
  </si>
  <si>
    <t>Retail Gaming</t>
  </si>
  <si>
    <t>Gaming</t>
  </si>
  <si>
    <r>
      <t xml:space="preserve">•   </t>
    </r>
    <r>
      <rPr>
        <b/>
        <sz val="11"/>
        <color theme="1"/>
        <rFont val="Poppins"/>
      </rPr>
      <t xml:space="preserve">Liability vs. Equity classification </t>
    </r>
    <r>
      <rPr>
        <sz val="11"/>
        <color theme="1"/>
        <rFont val="Poppins"/>
      </rPr>
      <t xml:space="preserve">– US GAAP has different requirements that lead to certain share based payment arrangements being classified as liabilities </t>
    </r>
  </si>
  <si>
    <r>
      <t xml:space="preserve">•  </t>
    </r>
    <r>
      <rPr>
        <b/>
        <sz val="11"/>
        <color theme="1"/>
        <rFont val="Poppins"/>
      </rPr>
      <t>Liability vs. Equity classification</t>
    </r>
    <r>
      <rPr>
        <sz val="11"/>
        <color theme="1"/>
        <rFont val="Poppins"/>
      </rPr>
      <t xml:space="preserve"> – US GAAP has different requirements that lead to certain share based payment arrangements being classified as liabilities </t>
    </r>
  </si>
  <si>
    <t>Profit/(loss) before tax</t>
  </si>
  <si>
    <t>Income tax (expense) / benefit</t>
  </si>
  <si>
    <t>Net profit / (loss)</t>
  </si>
  <si>
    <r>
      <t>Adjusted EBITDA margin</t>
    </r>
    <r>
      <rPr>
        <i/>
        <vertAlign val="superscript"/>
        <sz val="11"/>
        <color theme="1"/>
        <rFont val="Poppins"/>
      </rPr>
      <t>1</t>
    </r>
  </si>
  <si>
    <r>
      <t>Adjusted EBITDA</t>
    </r>
    <r>
      <rPr>
        <vertAlign val="superscript"/>
        <sz val="11"/>
        <color theme="1"/>
        <rFont val="Poppins"/>
      </rPr>
      <t>1</t>
    </r>
  </si>
  <si>
    <r>
      <t>Further Adjusted EBITDA</t>
    </r>
    <r>
      <rPr>
        <vertAlign val="superscript"/>
        <sz val="11"/>
        <color theme="1"/>
        <rFont val="Poppins"/>
      </rPr>
      <t>1</t>
    </r>
  </si>
  <si>
    <r>
      <t>Adjusted EBITDA margin</t>
    </r>
    <r>
      <rPr>
        <i/>
        <vertAlign val="superscript"/>
        <sz val="11"/>
        <color rgb="FF021237"/>
        <rFont val="Poppins"/>
      </rPr>
      <t>1</t>
    </r>
  </si>
  <si>
    <r>
      <t>Further Adjusted EBITDA margin</t>
    </r>
    <r>
      <rPr>
        <b/>
        <vertAlign val="superscript"/>
        <sz val="11"/>
        <color rgb="FF021237"/>
        <rFont val="Poppins"/>
      </rPr>
      <t>1</t>
    </r>
  </si>
  <si>
    <t>Sportsbook net revenue margin</t>
  </si>
  <si>
    <r>
      <t>$m</t>
    </r>
    <r>
      <rPr>
        <b/>
        <sz val="9"/>
        <color theme="0"/>
        <rFont val="Poppins"/>
      </rPr>
      <t xml:space="preserve"> (except AMPS and %)</t>
    </r>
  </si>
  <si>
    <r>
      <rPr>
        <vertAlign val="superscript"/>
        <sz val="10"/>
        <color rgb="FF021237"/>
        <rFont val="Poppins"/>
      </rPr>
      <t>1</t>
    </r>
    <r>
      <rPr>
        <sz val="10"/>
        <color rgb="FF021237"/>
        <rFont val="Poppins"/>
      </rPr>
      <t xml:space="preserve"> Accounting policy changes are effective from 1 January 2024 and will be reflected in Q1 reporting. Prior year comparatives will be recast for these changes.</t>
    </r>
  </si>
  <si>
    <t>Earnings/(loss) per share (£)</t>
  </si>
  <si>
    <t>Adjusted earnings per share (£)</t>
  </si>
  <si>
    <t>Earnings /(loss) per share (£/$)</t>
  </si>
  <si>
    <r>
      <t xml:space="preserve">• </t>
    </r>
    <r>
      <rPr>
        <b/>
        <sz val="11"/>
        <color theme="1"/>
        <rFont val="Poppins"/>
      </rPr>
      <t xml:space="preserve">  Cost of sales </t>
    </r>
    <r>
      <rPr>
        <sz val="11"/>
        <color theme="1"/>
        <rFont val="Poppins"/>
      </rPr>
      <t>– costs directly associated with revenue-generating activities , e.g. staff costs in customer services, pricing and risk management, platform licence fees</t>
    </r>
  </si>
  <si>
    <r>
      <t xml:space="preserve">•   </t>
    </r>
    <r>
      <rPr>
        <b/>
        <sz val="11"/>
        <color theme="1"/>
        <rFont val="Poppins"/>
      </rPr>
      <t>Technology, research and development</t>
    </r>
    <r>
      <rPr>
        <sz val="11"/>
        <color theme="1"/>
        <rFont val="Poppins"/>
      </rPr>
      <t xml:space="preserve"> – primarily technology costs that are not capitalized, e.g. third-party software and consulting services</t>
    </r>
  </si>
  <si>
    <r>
      <t xml:space="preserve">•   </t>
    </r>
    <r>
      <rPr>
        <b/>
        <sz val="11"/>
        <color theme="1"/>
        <rFont val="Poppins"/>
      </rPr>
      <t xml:space="preserve">Sales and marketing </t>
    </r>
    <r>
      <rPr>
        <sz val="11"/>
        <color theme="1"/>
        <rFont val="Poppins"/>
      </rPr>
      <t>– expenses associated with advertising and digital marketing including the compensation of sales and marketing personnel, e.g. TV media</t>
    </r>
  </si>
  <si>
    <r>
      <t xml:space="preserve">•   </t>
    </r>
    <r>
      <rPr>
        <b/>
        <sz val="11"/>
        <color theme="1"/>
        <rFont val="Poppins"/>
      </rPr>
      <t xml:space="preserve">General and administrative </t>
    </r>
    <r>
      <rPr>
        <sz val="11"/>
        <color theme="1"/>
        <rFont val="Poppins"/>
      </rPr>
      <t>– expenses not included above, e.g. legal, regulatory, finance, rent</t>
    </r>
  </si>
  <si>
    <r>
      <t xml:space="preserve">•  </t>
    </r>
    <r>
      <rPr>
        <b/>
        <sz val="11"/>
        <color theme="1"/>
        <rFont val="Poppins"/>
      </rPr>
      <t xml:space="preserve"> Inception vs. Grant Date </t>
    </r>
    <r>
      <rPr>
        <sz val="11"/>
        <color theme="1"/>
        <rFont val="Poppins"/>
      </rPr>
      <t>– adjustments to reverse share based payment charges which in certain cases were commenced from the employee start date instead of the date of grant as required under US GAAP</t>
    </r>
  </si>
  <si>
    <t>Capitalized Development Costs (Capitalized Dev Costs):</t>
  </si>
  <si>
    <t>Capitalized Dev Costs</t>
  </si>
  <si>
    <t>Capitalized software</t>
  </si>
  <si>
    <t>•   Adjustments mainly consist of mark to market adjustments, as under US GAAP open bets are not treated as derivatives</t>
  </si>
  <si>
    <r>
      <t xml:space="preserve">FLUTTER 
ENTERTAINMENT PLC
</t>
    </r>
    <r>
      <rPr>
        <b/>
        <sz val="30"/>
        <color rgb="FFFFFFFF"/>
        <rFont val="Antonio"/>
      </rPr>
      <t xml:space="preserve">Investor education presentation: IFRS to US GAAP conversion
</t>
    </r>
    <r>
      <rPr>
        <b/>
        <sz val="15"/>
        <color rgb="FFFFFFFF"/>
        <rFont val="Poppins"/>
      </rPr>
      <t>29 February 2024</t>
    </r>
  </si>
  <si>
    <r>
      <t>Adjusted EBITDA</t>
    </r>
    <r>
      <rPr>
        <b/>
        <vertAlign val="superscript"/>
        <sz val="11"/>
        <color rgb="FF021237"/>
        <rFont val="Poppins"/>
      </rPr>
      <t>1</t>
    </r>
  </si>
  <si>
    <r>
      <t>Further Adjusted EBITDA</t>
    </r>
    <r>
      <rPr>
        <b/>
        <vertAlign val="superscript"/>
        <sz val="11"/>
        <color rgb="FF021237"/>
        <rFont val="Poppins"/>
      </rPr>
      <t>2</t>
    </r>
  </si>
  <si>
    <r>
      <t>Net debt</t>
    </r>
    <r>
      <rPr>
        <b/>
        <vertAlign val="superscript"/>
        <sz val="11"/>
        <color rgb="FF021237"/>
        <rFont val="Poppins"/>
      </rPr>
      <t>1</t>
    </r>
  </si>
  <si>
    <r>
      <rPr>
        <vertAlign val="superscript"/>
        <sz val="10"/>
        <color rgb="FF021237"/>
        <rFont val="Poppins"/>
      </rPr>
      <t>1</t>
    </r>
    <r>
      <rPr>
        <sz val="10"/>
        <color rgb="FF021237"/>
        <rFont val="Poppins"/>
      </rPr>
      <t xml:space="preserve"> See reconciliations of non-GAAP measures to the most directly comparable financial measure calculated in accordance with US GAAP from page 24.</t>
    </r>
  </si>
  <si>
    <r>
      <rPr>
        <vertAlign val="superscript"/>
        <sz val="10"/>
        <color rgb="FF021237"/>
        <rFont val="Poppins"/>
      </rPr>
      <t>2</t>
    </r>
    <r>
      <rPr>
        <sz val="10"/>
        <color rgb="FF021237"/>
        <rFont val="Poppins"/>
      </rPr>
      <t xml:space="preserve"> Further Adjusted EBITDA is defined as Adjusted EBITDA excluding share based compensation expense to reflect comparable numbers for the change taking effect from  1 January 2024. Further Adjusted EBITDA is reconciled to Adjusted EBITDA for each segment in the quarterly segment data from page 12. </t>
    </r>
  </si>
  <si>
    <t xml:space="preserve">Cost Allocation: </t>
  </si>
  <si>
    <t>Key adjustments: Statutory Group income statement bridge to US GAAP and US dollars</t>
  </si>
  <si>
    <r>
      <rPr>
        <vertAlign val="superscript"/>
        <sz val="10"/>
        <color rgb="FF021237"/>
        <rFont val="Poppins"/>
      </rPr>
      <t>1</t>
    </r>
    <r>
      <rPr>
        <sz val="10"/>
        <color rgb="FF021237"/>
        <rFont val="Poppins"/>
      </rPr>
      <t xml:space="preserve"> See reconciliations of non-GAAP measures to the most directly comparable financial measure calculated in accordance with US GAAP from page 24. Further Adjusted EBITDA is reconciled to Adjusted EBITDA for each segment in the quarterly segment data from page 12. </t>
    </r>
  </si>
  <si>
    <t>Key adjustments: Segment revenue and Adjusted EBITDA bridge to US GAAP and US dollars</t>
  </si>
  <si>
    <r>
      <rPr>
        <b/>
        <sz val="12"/>
        <color rgb="FF009CDE"/>
        <rFont val="Poppins"/>
      </rPr>
      <t>Revenue Allocation</t>
    </r>
    <r>
      <rPr>
        <sz val="12"/>
        <color rgb="FF009CDE"/>
        <rFont val="Poppins"/>
      </rPr>
      <t xml:space="preserve">: </t>
    </r>
  </si>
  <si>
    <t>Average monthly players ('000s)</t>
  </si>
  <si>
    <t>Online sportsbook net revenue margin</t>
  </si>
  <si>
    <t>Retails sportsbook net revenue margin</t>
  </si>
  <si>
    <t>Corporate - Adjusted EBITDA US GAAP</t>
  </si>
  <si>
    <r>
      <t>US - revenue and Adjusted EBITDA US GAAP</t>
    </r>
    <r>
      <rPr>
        <b/>
        <vertAlign val="superscript"/>
        <sz val="11"/>
        <color theme="0"/>
        <rFont val="Poppins"/>
      </rPr>
      <t>2</t>
    </r>
  </si>
  <si>
    <t>UK&amp;I - revenue and Adjusted EBITDA US GAAP</t>
  </si>
  <si>
    <t>Australia- revenue and Adjusted EBITDA US GAAP</t>
  </si>
  <si>
    <r>
      <t>International- revenue and Adjusted EBITDA US GAAP</t>
    </r>
    <r>
      <rPr>
        <b/>
        <vertAlign val="superscript"/>
        <sz val="13"/>
        <color theme="0"/>
        <rFont val="Poppins"/>
      </rPr>
      <t>2</t>
    </r>
  </si>
  <si>
    <r>
      <rPr>
        <vertAlign val="superscript"/>
        <sz val="10"/>
        <color rgb="FF021237"/>
        <rFont val="Poppins"/>
      </rPr>
      <t>1</t>
    </r>
    <r>
      <rPr>
        <sz val="10"/>
        <color rgb="FF021237"/>
        <rFont val="Poppins"/>
      </rPr>
      <t xml:space="preserve"> See reconciliations of non-GAAP measures to the most directly comparable financial measure calculated in accordance with US GAAP from page 24. Further Adjusted EBITDA is defined as Adjusted EBITDA excluding share based payments expense to reflect comparable numbers for the accounting policy change taking effect from 1 January 2024. </t>
    </r>
  </si>
  <si>
    <t>Other non-current liabilities including trade and other payables, derivative financial liabilities, provisions and non-current tax payable</t>
  </si>
  <si>
    <t>Condensed Group balance sheet bridge to US GAAP and US dollars</t>
  </si>
  <si>
    <t>Key adjustments: Statutory Group balance sheet bridge to US GAAP and US dollars</t>
  </si>
  <si>
    <t>Condensed Group cash flow statement bridge to US GAAP</t>
  </si>
  <si>
    <t>Loss/(gain) on disposal</t>
  </si>
  <si>
    <t>Net cash provided by / (used in) operating activities</t>
  </si>
  <si>
    <t>From 1 January 2024, PokerStars US will be included in the International division for reporting purposes reflecting how the business is now managed. This change will not be reflected in fiscal year 2023 reporting and is therefore not reflected in the historic comparative information provided in this pack. This will be effective for Q1 2024 reporting, at which point historic comparatives will be recast. As such, please refer to the summary of PokerStars US historical financial information below enabling adjustments to be made after fiscal year 2023 reporting, but ahead of Q1 2024 reporting. To make these adjustments the PokerStars US numbers provided must be added to the International segment and subtracted from the US segment numbers.</t>
  </si>
  <si>
    <t>Group adjusted free cash flow</t>
  </si>
  <si>
    <r>
      <t>Adjusted earnings per share</t>
    </r>
    <r>
      <rPr>
        <b/>
        <vertAlign val="superscript"/>
        <sz val="11"/>
        <color rgb="FF021237"/>
        <rFont val="Poppins"/>
      </rPr>
      <t>1,3</t>
    </r>
    <r>
      <rPr>
        <sz val="11"/>
        <color rgb="FF021237"/>
        <rFont val="Poppins"/>
      </rPr>
      <t xml:space="preserve"> (£/$)</t>
    </r>
  </si>
  <si>
    <r>
      <t xml:space="preserve">Note: </t>
    </r>
    <r>
      <rPr>
        <sz val="11"/>
        <color theme="1"/>
        <rFont val="Poppins"/>
      </rPr>
      <t>The</t>
    </r>
    <r>
      <rPr>
        <b/>
        <sz val="11"/>
        <color theme="1"/>
        <rFont val="Poppins"/>
      </rPr>
      <t xml:space="preserve"> </t>
    </r>
    <r>
      <rPr>
        <sz val="11"/>
        <color theme="1"/>
        <rFont val="Poppins"/>
      </rPr>
      <t>2022 operating expenses split was updated in the KPI pack published on March 26, 2024 to reflect changes to the UKI operating cost splits. This has no impact on total cost or Adjusted EBITDA.</t>
    </r>
  </si>
  <si>
    <r>
      <t xml:space="preserve">Note: </t>
    </r>
    <r>
      <rPr>
        <sz val="11"/>
        <color theme="1"/>
        <rFont val="Poppins"/>
      </rPr>
      <t>The 2022 operating expenses split was updated in the KPI pack published on March 26, 2024 to reflect changes to the UKI operating cost splits. This has no impact on total cost or Adjusted EBITDA.</t>
    </r>
  </si>
  <si>
    <r>
      <t xml:space="preserve">Note: </t>
    </r>
    <r>
      <rPr>
        <sz val="11"/>
        <color theme="1"/>
        <rFont val="Poppins"/>
      </rPr>
      <t>The UKI 2022 operating expenses split was updated in the KPI pack published on March 26, 2024 to reflect changes to the UKI operating cost splits. This has no impact on total cost or Adjusted EBITDA.</t>
    </r>
  </si>
  <si>
    <r>
      <rPr>
        <b/>
        <sz val="11"/>
        <color rgb="FF021237"/>
        <rFont val="Poppins"/>
      </rPr>
      <t>Overview</t>
    </r>
    <r>
      <rPr>
        <b/>
        <sz val="12"/>
        <color rgb="FF021237"/>
        <rFont val="Poppins"/>
      </rPr>
      <t xml:space="preserve">
</t>
    </r>
    <r>
      <rPr>
        <sz val="9"/>
        <color rgb="FF009CDE"/>
        <rFont val="Arial"/>
        <family val="2"/>
      </rPr>
      <t xml:space="preserve">• </t>
    </r>
    <r>
      <rPr>
        <sz val="9"/>
        <color rgb="FF000000"/>
        <rFont val="Arial"/>
        <family val="2"/>
      </rPr>
      <t xml:space="preserve"> F</t>
    </r>
    <r>
      <rPr>
        <sz val="9"/>
        <color rgb="FF021237"/>
        <rFont val="Poppins"/>
      </rPr>
      <t xml:space="preserve">or the fiscal year 2023, expected to be announced on 26 March 2024, and going forward the Group will report:
</t>
    </r>
    <r>
      <rPr>
        <sz val="9"/>
        <color rgb="FF009CDE"/>
        <rFont val="Poppins"/>
      </rPr>
      <t xml:space="preserve">   —   </t>
    </r>
    <r>
      <rPr>
        <sz val="9"/>
        <color rgb="FF021237"/>
        <rFont val="Poppins"/>
      </rPr>
      <t xml:space="preserve">US GAAP rather than IFRS
</t>
    </r>
    <r>
      <rPr>
        <sz val="9"/>
        <color rgb="FF009CDE"/>
        <rFont val="Poppins"/>
      </rPr>
      <t xml:space="preserve">   —   </t>
    </r>
    <r>
      <rPr>
        <sz val="9"/>
        <color rgb="FF021237"/>
        <rFont val="Poppins"/>
      </rPr>
      <t xml:space="preserve">its presentation currency in US dollars rather than pound sterling
</t>
    </r>
    <r>
      <rPr>
        <sz val="9"/>
        <color rgb="FF009CDE"/>
        <rFont val="Arial"/>
        <family val="2"/>
      </rPr>
      <t xml:space="preserve">•  </t>
    </r>
    <r>
      <rPr>
        <sz val="9"/>
        <color rgb="FF021237"/>
        <rFont val="Poppins"/>
      </rPr>
      <t xml:space="preserve">This pack includes financial information recast on this new basis for periods 2021, 2022 and 2023 H1
</t>
    </r>
    <r>
      <rPr>
        <b/>
        <sz val="10"/>
        <color rgb="FF021237"/>
        <rFont val="Poppins"/>
      </rPr>
      <t xml:space="preserve">FY 2024 segmental reporting changes
</t>
    </r>
    <r>
      <rPr>
        <sz val="10"/>
        <color rgb="FF009CDE"/>
        <rFont val="Poppins"/>
      </rPr>
      <t xml:space="preserve">•  </t>
    </r>
    <r>
      <rPr>
        <sz val="9"/>
        <color rgb="FF009CDE"/>
        <rFont val="Poppins"/>
      </rPr>
      <t xml:space="preserve"> </t>
    </r>
    <r>
      <rPr>
        <sz val="9"/>
        <color rgb="FF021237"/>
        <rFont val="Poppins"/>
      </rPr>
      <t xml:space="preserve">From 1 January 2024, PokerStars US will be included in the International division for reporting purposes reflecting how the business is now managed. This change will </t>
    </r>
    <r>
      <rPr>
        <u/>
        <sz val="9"/>
        <color rgb="FF021237"/>
        <rFont val="Poppins"/>
      </rPr>
      <t>not</t>
    </r>
    <r>
      <rPr>
        <sz val="9"/>
        <color rgb="FF021237"/>
        <rFont val="Poppins"/>
      </rPr>
      <t xml:space="preserve"> be reflected in fiscal year 2023 reporting and is therefore not reflected in the historic comparative information provided in this pack. This will be effective for Q1 2024 reporting, at which point historic comparatives will be recast. As such, please refer to page 23 in this pack where a summary of PokerStars US historical financial information is provided enabling adjustments to be made after fiscal year 2023 reporting, but ahead of Q1 2024 reporting. To make these adjustments the PokerStars US numbers provided must be added to the International segment and subtracted from the US segment numbers.
</t>
    </r>
    <r>
      <rPr>
        <sz val="9"/>
        <color rgb="FF009CDE"/>
        <rFont val="Poppins"/>
      </rPr>
      <t xml:space="preserve">•  </t>
    </r>
    <r>
      <rPr>
        <sz val="9"/>
        <color rgb="FF021237"/>
        <rFont val="Poppins"/>
      </rPr>
      <t xml:space="preserve"> Additionally, from 1 January 2024 Adjusted EBITDA (when presented on both a segment and consolidated basis) will exclude the cost of share based payments to align with how most US companies report Adjusted EBITDA. The term 'Further Adjusted EBITDA' throughout this pack reflects this change, i.e. it excludes the cost of share based payments. The quarterly segmental cost data within this pack is also provided on an ex-share based payments basis. This change will be effective for Q1 2024 reporting, at which point Adjusted EBITDA will exclude share based payments and the term Further Adjusted EBITDA will become redundant.
</t>
    </r>
    <r>
      <rPr>
        <sz val="10"/>
        <color rgb="FF021237"/>
        <rFont val="Poppins"/>
      </rPr>
      <t xml:space="preserve">
</t>
    </r>
  </si>
  <si>
    <r>
      <rPr>
        <sz val="9"/>
        <color rgb="FF009CDE"/>
        <rFont val="Poppins"/>
      </rPr>
      <t>•</t>
    </r>
    <r>
      <rPr>
        <sz val="9"/>
        <color rgb="FF021237"/>
        <rFont val="Poppins"/>
      </rPr>
      <t xml:space="preserve"> Due to rounding, numbers presented throughout this document may not add up precisely to the totals provided and percentages may not precisely reflect the absolute figures.</t>
    </r>
  </si>
  <si>
    <t>Please refer to the accompanying excel spreadsheet for the FY 2021 IFRS income statement bridge to US GAAP and US dollars</t>
  </si>
  <si>
    <t>Please refer to the accompanying excel spreadsheet for the FY 2022 Group and segmental revenue and Adjusted EBITDA bridges to US GAAP and US dollars</t>
  </si>
  <si>
    <r>
      <rPr>
        <sz val="9"/>
        <color rgb="FF009CDE"/>
        <rFont val="Poppins"/>
      </rPr>
      <t xml:space="preserve">• </t>
    </r>
    <r>
      <rPr>
        <sz val="9"/>
        <color rgb="FF000000"/>
        <rFont val="Poppins"/>
      </rPr>
      <t xml:space="preserve"> </t>
    </r>
    <r>
      <rPr>
        <sz val="9"/>
        <color rgb="FF021237"/>
        <rFont val="Poppins"/>
      </rPr>
      <t>This document contains unaudited financial information for H1 2023 and has been provided to assist with understanding the changes made to the presentation of our financial information as a consequence of our US listing. Information from fiscal years 2021 and 2022 have been extracted from the 2021/2022 annual report and accounts.</t>
    </r>
  </si>
  <si>
    <r>
      <t xml:space="preserve">Note: </t>
    </r>
    <r>
      <rPr>
        <sz val="10"/>
        <color rgb="FF021237"/>
        <rFont val="Poppins"/>
      </rPr>
      <t>Adjusted net profit attributable to shareholders was updated on March 26, 2024 consequent to the release of our audited reported financial information.</t>
    </r>
  </si>
  <si>
    <r>
      <t xml:space="preserve">Note: </t>
    </r>
    <r>
      <rPr>
        <sz val="10"/>
        <color rgb="FF021237"/>
        <rFont val="Poppins"/>
      </rPr>
      <t>Adjusted earnings per share was updated on March 26, 2024 consequent to the release of our audited reported financial information.</t>
    </r>
  </si>
  <si>
    <r>
      <rPr>
        <vertAlign val="superscript"/>
        <sz val="10"/>
        <color rgb="FF021237"/>
        <rFont val="Poppins"/>
      </rPr>
      <t>3</t>
    </r>
    <r>
      <rPr>
        <sz val="10"/>
        <color rgb="FF021237"/>
        <rFont val="Poppins"/>
      </rPr>
      <t xml:space="preserve"> Adjusted earnings per share was updated on March 26, 2024 consequent to the release of our audited reported financial information</t>
    </r>
  </si>
  <si>
    <r>
      <rPr>
        <b/>
        <sz val="9"/>
        <color rgb="FF021237"/>
        <rFont val="Poppins"/>
      </rPr>
      <t xml:space="preserve">Note: </t>
    </r>
    <r>
      <rPr>
        <sz val="9"/>
        <color rgb="FF021237"/>
        <rFont val="Poppins"/>
      </rPr>
      <t>Adjusted net profit attributable to Flutter shareholders, adjusted earnings per share and UKI cost splits were updated in the KPI pack published on March 26, 2024 consequent to the release of our audited reported financial information. The profit and EPS changes have been updated in this pack but not the UKI cost splits.</t>
    </r>
    <r>
      <rPr>
        <b/>
        <sz val="9"/>
        <color rgb="FF021237"/>
        <rFont val="Poppins"/>
      </rPr>
      <t xml:space="preserve"> </t>
    </r>
    <r>
      <rPr>
        <sz val="9"/>
        <color rgb="FFFF0000"/>
        <rFont val="Poppins"/>
      </rPr>
      <t>On May 13, 2024</t>
    </r>
    <r>
      <rPr>
        <b/>
        <sz val="9"/>
        <color rgb="FFFF0000"/>
        <rFont val="Poppins"/>
      </rPr>
      <t xml:space="preserve"> </t>
    </r>
    <r>
      <rPr>
        <sz val="9"/>
        <color rgb="FFFF0000"/>
        <rFont val="Poppins"/>
      </rPr>
      <t xml:space="preserve">income tax expense phasing was updated in the fiscal year 2023 KPI pack originally published March 26, 2024. These, and any future updates and corrections that may arise have not been reflected in this document. </t>
    </r>
  </si>
  <si>
    <t>NOTE: Adjusted net profit attributable to Flutter shareholders, adjusted earnings per share and UKI cost splits were updated in the KPI pack published on March 26, 2024 following the release of our audited financial information. The profit and EPS changes have been updated in this pack but not the UKI cost splits. On May 13, 2024 income tax expense phasing was updated in the fiscal year 2023 KPI pack originally published March 26, 2024. These, and any future updates and corrections that may arise, have not been reflected in this document. Please refer to https://www.flutter.com/investors/results-reports-and-presentations for the most up to date KPI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</si>
</sst>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_);_(* \(#,##0\);_(* &quot;-&quot;??_);_(@_)"/>
    <numFmt numFmtId="165" formatCode="_-* #,##0_-;\-* #,##0_-;_-* &quot;-&quot;??_-;_-@_-"/>
    <numFmt numFmtId="166" formatCode="0.0%"/>
    <numFmt numFmtId="167" formatCode="0%;\(0%\)"/>
    <numFmt numFmtId="168" formatCode="#,##0;\(#,##0\);\-"/>
    <numFmt numFmtId="169" formatCode="#,##0.00;\(#,##0.00\);\-"/>
    <numFmt numFmtId="170" formatCode="0.0%;\(0.0%\)"/>
  </numFmts>
  <fonts count="71">
    <font>
      <sz val="11"/>
      <color theme="1"/>
      <name val="Calibri"/>
      <family val="2"/>
      <scheme val="minor"/>
    </font>
    <font>
      <sz val="10"/>
      <name val="Arial"/>
      <family val="2"/>
    </font>
    <font>
      <sz val="11"/>
      <color theme="1"/>
      <name val="Calibri"/>
      <family val="2"/>
      <scheme val="minor"/>
    </font>
    <font>
      <b/>
      <sz val="10"/>
      <color rgb="FFFFFFFF"/>
      <name val="Times New Roman"/>
      <family val="1"/>
    </font>
    <font>
      <b/>
      <sz val="60"/>
      <color rgb="FFFFFFFF"/>
      <name val="Antonio"/>
    </font>
    <font>
      <b/>
      <sz val="70"/>
      <color rgb="FFFFFFFF"/>
      <name val="Antonio"/>
    </font>
    <font>
      <b/>
      <sz val="30"/>
      <color rgb="FFFFFFFF"/>
      <name val="Antonio"/>
    </font>
    <font>
      <b/>
      <sz val="10"/>
      <color rgb="FF002060"/>
      <name val="Times New Roman"/>
      <family val="1"/>
    </font>
    <font>
      <b/>
      <sz val="14"/>
      <color rgb="FF002060"/>
      <name val="Pippins"/>
    </font>
    <font>
      <sz val="10"/>
      <color rgb="FF000000"/>
      <name val="Times New Roman"/>
      <family val="1"/>
    </font>
    <font>
      <b/>
      <sz val="11"/>
      <name val="Poppins"/>
    </font>
    <font>
      <b/>
      <sz val="11"/>
      <color rgb="FFFFFFFF"/>
      <name val="Poppins"/>
    </font>
    <font>
      <b/>
      <sz val="11"/>
      <color theme="0"/>
      <name val="Poppins"/>
    </font>
    <font>
      <sz val="12"/>
      <color rgb="FF021237"/>
      <name val="Poppins"/>
    </font>
    <font>
      <sz val="10"/>
      <color rgb="FF021237"/>
      <name val="Poppins"/>
    </font>
    <font>
      <vertAlign val="superscript"/>
      <sz val="10"/>
      <color rgb="FF021237"/>
      <name val="Poppins"/>
    </font>
    <font>
      <b/>
      <sz val="12"/>
      <color theme="0"/>
      <name val="Poppins"/>
    </font>
    <font>
      <sz val="8"/>
      <color rgb="FF000000"/>
      <name val="Poppins"/>
    </font>
    <font>
      <b/>
      <sz val="10"/>
      <color rgb="FF009CDE"/>
      <name val="Poppins"/>
    </font>
    <font>
      <b/>
      <sz val="10"/>
      <color rgb="FF021237"/>
      <name val="Poppins"/>
    </font>
    <font>
      <sz val="10"/>
      <color rgb="FF009CDE"/>
      <name val="Poppins"/>
    </font>
    <font>
      <b/>
      <sz val="12"/>
      <color rgb="FF021237"/>
      <name val="Poppins"/>
    </font>
    <font>
      <sz val="12"/>
      <color theme="1"/>
      <name val="Poppins"/>
    </font>
    <font>
      <sz val="12"/>
      <name val="Poppins"/>
    </font>
    <font>
      <b/>
      <sz val="12"/>
      <color theme="1"/>
      <name val="Poppins"/>
    </font>
    <font>
      <b/>
      <i/>
      <sz val="11"/>
      <color rgb="FF021237"/>
      <name val="Poppins"/>
    </font>
    <font>
      <sz val="11"/>
      <color rgb="FF021237"/>
      <name val="Poppins"/>
    </font>
    <font>
      <sz val="11"/>
      <color theme="1"/>
      <name val="Poppins"/>
    </font>
    <font>
      <b/>
      <sz val="11"/>
      <color rgb="FF021237"/>
      <name val="Poppins"/>
    </font>
    <font>
      <sz val="11"/>
      <name val="Poppins"/>
    </font>
    <font>
      <i/>
      <sz val="11"/>
      <color rgb="FF021237"/>
      <name val="Poppins"/>
    </font>
    <font>
      <b/>
      <sz val="11"/>
      <color theme="1"/>
      <name val="Poppins"/>
    </font>
    <font>
      <i/>
      <sz val="11"/>
      <color theme="1"/>
      <name val="Poppins"/>
    </font>
    <font>
      <i/>
      <sz val="11"/>
      <name val="Poppins"/>
    </font>
    <font>
      <b/>
      <sz val="12"/>
      <color rgb="FF009CDE"/>
      <name val="Poppins"/>
    </font>
    <font>
      <b/>
      <sz val="11"/>
      <color rgb="FF009CDE"/>
      <name val="Poppins"/>
    </font>
    <font>
      <sz val="11"/>
      <color rgb="FFFF0000"/>
      <name val="Poppins"/>
    </font>
    <font>
      <b/>
      <vertAlign val="superscript"/>
      <sz val="11"/>
      <color theme="0"/>
      <name val="Poppins"/>
    </font>
    <font>
      <sz val="10"/>
      <color theme="1"/>
      <name val="Arial"/>
      <family val="2"/>
    </font>
    <font>
      <sz val="10"/>
      <color theme="1"/>
      <name val="Poppins"/>
    </font>
    <font>
      <sz val="8"/>
      <color rgb="FF021237"/>
      <name val="Poppins"/>
    </font>
    <font>
      <sz val="11"/>
      <color rgb="FF000000"/>
      <name val="Poppins"/>
    </font>
    <font>
      <vertAlign val="superscript"/>
      <sz val="11"/>
      <color rgb="FF021237"/>
      <name val="Poppins"/>
    </font>
    <font>
      <b/>
      <sz val="14"/>
      <color theme="0"/>
      <name val="Poppins"/>
    </font>
    <font>
      <b/>
      <sz val="13"/>
      <color theme="0"/>
      <name val="Poppins"/>
    </font>
    <font>
      <b/>
      <vertAlign val="superscript"/>
      <sz val="13"/>
      <color theme="0"/>
      <name val="Poppins"/>
    </font>
    <font>
      <b/>
      <vertAlign val="superscript"/>
      <sz val="14"/>
      <color theme="0"/>
      <name val="Poppins"/>
    </font>
    <font>
      <b/>
      <vertAlign val="superscript"/>
      <sz val="11"/>
      <color rgb="FF021237"/>
      <name val="Poppins"/>
    </font>
    <font>
      <sz val="8"/>
      <name val="Calibri"/>
      <family val="2"/>
      <scheme val="minor"/>
    </font>
    <font>
      <i/>
      <vertAlign val="superscript"/>
      <sz val="11"/>
      <color theme="1"/>
      <name val="Poppins"/>
    </font>
    <font>
      <vertAlign val="superscript"/>
      <sz val="11"/>
      <color theme="1"/>
      <name val="Poppins"/>
    </font>
    <font>
      <i/>
      <vertAlign val="superscript"/>
      <sz val="11"/>
      <color rgb="FF021237"/>
      <name val="Poppins"/>
    </font>
    <font>
      <b/>
      <sz val="9"/>
      <color theme="0"/>
      <name val="Poppins"/>
    </font>
    <font>
      <b/>
      <sz val="15"/>
      <color rgb="FFFFFFFF"/>
      <name val="Poppins"/>
    </font>
    <font>
      <sz val="12"/>
      <color rgb="FF009CDE"/>
      <name val="Poppins"/>
    </font>
    <font>
      <i/>
      <sz val="12"/>
      <color theme="1"/>
      <name val="Poppins"/>
    </font>
    <font>
      <b/>
      <i/>
      <sz val="11"/>
      <color theme="1"/>
      <name val="Poppins"/>
    </font>
    <font>
      <b/>
      <i/>
      <sz val="11"/>
      <name val="Poppins"/>
    </font>
    <font>
      <sz val="11"/>
      <color indexed="8"/>
      <name val="Calibri"/>
      <family val="2"/>
      <scheme val="minor"/>
    </font>
    <font>
      <sz val="9"/>
      <color rgb="FF009CDE"/>
      <name val="Arial"/>
      <family val="2"/>
    </font>
    <font>
      <sz val="9"/>
      <color rgb="FF000000"/>
      <name val="Arial"/>
      <family val="2"/>
    </font>
    <font>
      <sz val="9"/>
      <color rgb="FF021237"/>
      <name val="Poppins"/>
    </font>
    <font>
      <sz val="9"/>
      <color rgb="FF009CDE"/>
      <name val="Poppins"/>
    </font>
    <font>
      <u/>
      <sz val="9"/>
      <color rgb="FF021237"/>
      <name val="Poppins"/>
    </font>
    <font>
      <sz val="9"/>
      <color rgb="FF000000"/>
      <name val="Poppins"/>
    </font>
    <font>
      <b/>
      <sz val="9"/>
      <color rgb="FF021237"/>
      <name val="Poppins"/>
    </font>
    <font>
      <i/>
      <sz val="10"/>
      <color rgb="FF021237"/>
      <name val="Poppins"/>
    </font>
    <font>
      <i/>
      <sz val="10"/>
      <color theme="1"/>
      <name val="Poppins"/>
    </font>
    <font>
      <b/>
      <sz val="10"/>
      <color rgb="FFFFFFFF"/>
      <name val="Poppins"/>
    </font>
    <font>
      <sz val="9"/>
      <color rgb="FFFF0000"/>
      <name val="Poppins"/>
    </font>
    <font>
      <b/>
      <sz val="9"/>
      <color rgb="FFFF0000"/>
      <name val="Poppins"/>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021237"/>
      </patternFill>
    </fill>
    <fill>
      <patternFill patternType="solid">
        <fgColor rgb="FF021237"/>
        <bgColor indexed="64"/>
      </patternFill>
    </fill>
    <fill>
      <patternFill patternType="solid">
        <fgColor rgb="FFC5EEFF"/>
        <bgColor indexed="64"/>
      </patternFill>
    </fill>
    <fill>
      <patternFill patternType="solid">
        <fgColor theme="0" tint="-4.9989318521683403E-2"/>
        <bgColor indexed="64"/>
      </patternFill>
    </fill>
    <fill>
      <patternFill patternType="solid">
        <fgColor theme="2" tint="-9.9978637043366805E-2"/>
        <bgColor indexed="64"/>
      </patternFill>
    </fill>
  </fills>
  <borders count="3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21237"/>
      </left>
      <right/>
      <top/>
      <bottom/>
      <diagonal/>
    </border>
    <border>
      <left/>
      <right style="medium">
        <color rgb="FF021237"/>
      </right>
      <top/>
      <bottom/>
      <diagonal/>
    </border>
    <border>
      <left style="medium">
        <color rgb="FF021237"/>
      </left>
      <right/>
      <top/>
      <bottom style="medium">
        <color rgb="FF021237"/>
      </bottom>
      <diagonal/>
    </border>
    <border>
      <left/>
      <right/>
      <top/>
      <bottom style="medium">
        <color rgb="FF021237"/>
      </bottom>
      <diagonal/>
    </border>
    <border>
      <left/>
      <right style="medium">
        <color rgb="FF021237"/>
      </right>
      <top/>
      <bottom style="medium">
        <color rgb="FF021237"/>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rgb="FF021237"/>
      </top>
      <bottom/>
      <diagonal/>
    </border>
    <border>
      <left/>
      <right/>
      <top style="medium">
        <color rgb="FF021237"/>
      </top>
      <bottom/>
      <diagonal/>
    </border>
    <border>
      <left/>
      <right style="thin">
        <color indexed="64"/>
      </right>
      <top style="medium">
        <color rgb="FF021237"/>
      </top>
      <bottom/>
      <diagonal/>
    </border>
  </borders>
  <cellStyleXfs count="67">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9" fillId="0" borderId="0"/>
    <xf numFmtId="43" fontId="2" fillId="0" borderId="0" applyFont="0" applyFill="0" applyBorder="0" applyAlignment="0" applyProtection="0"/>
    <xf numFmtId="0" fontId="38"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38" fillId="0" borderId="0" applyFont="0" applyFill="0" applyBorder="0" applyAlignment="0" applyProtection="0"/>
    <xf numFmtId="44" fontId="2" fillId="0" borderId="0" applyFont="0" applyFill="0" applyBorder="0" applyAlignment="0" applyProtection="0"/>
    <xf numFmtId="0" fontId="58"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9"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72">
    <xf numFmtId="0" fontId="0" fillId="0" borderId="0" xfId="0"/>
    <xf numFmtId="0" fontId="3" fillId="0" borderId="0" xfId="0" applyFont="1" applyAlignment="1">
      <alignment vertical="top" wrapText="1"/>
    </xf>
    <xf numFmtId="0" fontId="4"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7" fillId="0" borderId="0" xfId="0" applyFont="1" applyAlignment="1">
      <alignment vertical="center" wrapText="1"/>
    </xf>
    <xf numFmtId="0" fontId="9" fillId="0" borderId="0" xfId="0" applyFont="1" applyAlignment="1">
      <alignment vertical="top" wrapText="1"/>
    </xf>
    <xf numFmtId="0" fontId="4" fillId="7" borderId="19" xfId="0" applyFont="1" applyFill="1" applyBorder="1" applyAlignment="1">
      <alignment vertical="top" wrapText="1"/>
    </xf>
    <xf numFmtId="0" fontId="4" fillId="7" borderId="18" xfId="0" applyFont="1" applyFill="1" applyBorder="1" applyAlignment="1">
      <alignment vertical="top" wrapText="1"/>
    </xf>
    <xf numFmtId="0" fontId="3" fillId="7" borderId="18" xfId="0" applyFont="1" applyFill="1" applyBorder="1" applyAlignment="1">
      <alignment vertical="top" wrapText="1"/>
    </xf>
    <xf numFmtId="0" fontId="3" fillId="7" borderId="20" xfId="0" applyFont="1" applyFill="1" applyBorder="1" applyAlignment="1">
      <alignment vertical="top" wrapText="1"/>
    </xf>
    <xf numFmtId="0" fontId="4" fillId="7" borderId="21" xfId="0" applyFont="1" applyFill="1" applyBorder="1" applyAlignment="1">
      <alignment vertical="top" wrapText="1"/>
    </xf>
    <xf numFmtId="0" fontId="4" fillId="7" borderId="0" xfId="0" applyFont="1" applyFill="1" applyAlignment="1">
      <alignment vertical="top" wrapText="1"/>
    </xf>
    <xf numFmtId="0" fontId="3" fillId="7" borderId="0" xfId="0" applyFont="1" applyFill="1" applyAlignment="1">
      <alignment vertical="top" wrapText="1"/>
    </xf>
    <xf numFmtId="0" fontId="3" fillId="7" borderId="22" xfId="0" applyFont="1" applyFill="1" applyBorder="1" applyAlignment="1">
      <alignment vertical="top" wrapText="1"/>
    </xf>
    <xf numFmtId="0" fontId="3" fillId="7" borderId="21" xfId="0" applyFont="1" applyFill="1" applyBorder="1" applyAlignment="1">
      <alignment horizontal="center" vertical="top" wrapText="1"/>
    </xf>
    <xf numFmtId="0" fontId="3" fillId="7" borderId="21" xfId="0" applyFont="1" applyFill="1" applyBorder="1" applyAlignment="1">
      <alignment vertical="top" wrapText="1"/>
    </xf>
    <xf numFmtId="0" fontId="4" fillId="7" borderId="22" xfId="0" applyFont="1" applyFill="1" applyBorder="1" applyAlignment="1">
      <alignment vertical="top" wrapText="1"/>
    </xf>
    <xf numFmtId="0" fontId="3" fillId="7" borderId="23" xfId="0" applyFont="1" applyFill="1" applyBorder="1" applyAlignment="1">
      <alignment vertical="top" wrapText="1"/>
    </xf>
    <xf numFmtId="0" fontId="3" fillId="7" borderId="15" xfId="0" applyFont="1" applyFill="1" applyBorder="1" applyAlignment="1">
      <alignment vertical="top" wrapText="1"/>
    </xf>
    <xf numFmtId="0" fontId="3" fillId="7" borderId="24" xfId="0" applyFont="1" applyFill="1" applyBorder="1" applyAlignment="1">
      <alignment vertical="top" wrapText="1"/>
    </xf>
    <xf numFmtId="0" fontId="14" fillId="0" borderId="0" xfId="0" applyFont="1" applyAlignment="1">
      <alignment vertical="center" wrapText="1"/>
    </xf>
    <xf numFmtId="0" fontId="12" fillId="8" borderId="0" xfId="0" applyFont="1" applyFill="1" applyAlignment="1">
      <alignment horizontal="center" vertical="center"/>
    </xf>
    <xf numFmtId="0" fontId="12" fillId="8" borderId="28" xfId="0" applyFont="1" applyFill="1" applyBorder="1" applyAlignment="1">
      <alignment horizontal="center" vertical="center"/>
    </xf>
    <xf numFmtId="0" fontId="14" fillId="0" borderId="0" xfId="0" applyFont="1" applyAlignment="1">
      <alignment vertical="center"/>
    </xf>
    <xf numFmtId="0" fontId="11" fillId="0" borderId="0" xfId="0" applyFont="1" applyAlignment="1">
      <alignment vertical="center" wrapText="1"/>
    </xf>
    <xf numFmtId="0" fontId="22" fillId="0" borderId="0" xfId="0" applyFont="1"/>
    <xf numFmtId="0" fontId="13" fillId="0" borderId="0" xfId="0" applyFont="1"/>
    <xf numFmtId="0" fontId="16" fillId="8" borderId="0" xfId="0" applyFont="1" applyFill="1" applyAlignment="1">
      <alignment horizontal="center"/>
    </xf>
    <xf numFmtId="0" fontId="24" fillId="0" borderId="0" xfId="0" applyFont="1"/>
    <xf numFmtId="0" fontId="16" fillId="8" borderId="0" xfId="0" applyFont="1" applyFill="1" applyAlignment="1">
      <alignment horizontal="left" wrapText="1"/>
    </xf>
    <xf numFmtId="0" fontId="25" fillId="0" borderId="0" xfId="0" applyFont="1" applyAlignment="1">
      <alignment wrapText="1"/>
    </xf>
    <xf numFmtId="0" fontId="26" fillId="0" borderId="0" xfId="0" applyFont="1"/>
    <xf numFmtId="0" fontId="27" fillId="0" borderId="0" xfId="0" applyFont="1"/>
    <xf numFmtId="0" fontId="26"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12" fillId="2" borderId="0" xfId="0" applyFont="1" applyFill="1" applyAlignment="1">
      <alignment horizontal="center"/>
    </xf>
    <xf numFmtId="0" fontId="12" fillId="8" borderId="0" xfId="0" applyFont="1" applyFill="1" applyAlignment="1">
      <alignment horizontal="center"/>
    </xf>
    <xf numFmtId="0" fontId="29" fillId="0" borderId="0" xfId="0" applyFont="1"/>
    <xf numFmtId="165" fontId="26" fillId="0" borderId="0" xfId="0" applyNumberFormat="1" applyFont="1"/>
    <xf numFmtId="165" fontId="26" fillId="0" borderId="0" xfId="2" applyNumberFormat="1" applyFont="1"/>
    <xf numFmtId="0" fontId="30" fillId="0" borderId="0" xfId="0" applyFont="1"/>
    <xf numFmtId="164" fontId="26" fillId="0" borderId="0" xfId="0" applyNumberFormat="1" applyFont="1"/>
    <xf numFmtId="0" fontId="27" fillId="0" borderId="0" xfId="0" applyFont="1" applyAlignment="1">
      <alignment horizontal="left"/>
    </xf>
    <xf numFmtId="0" fontId="31" fillId="0" borderId="0" xfId="0" applyFont="1"/>
    <xf numFmtId="165" fontId="26" fillId="0" borderId="0" xfId="2" applyNumberFormat="1" applyFont="1" applyFill="1" applyBorder="1" applyAlignment="1">
      <alignment horizontal="center" vertical="center"/>
    </xf>
    <xf numFmtId="165" fontId="28" fillId="0" borderId="0" xfId="2" applyNumberFormat="1" applyFont="1" applyFill="1" applyBorder="1" applyAlignment="1">
      <alignment horizontal="center" vertical="center"/>
    </xf>
    <xf numFmtId="0" fontId="32" fillId="0" borderId="0" xfId="0" applyFont="1"/>
    <xf numFmtId="0" fontId="33" fillId="0" borderId="0" xfId="0" applyFont="1"/>
    <xf numFmtId="165" fontId="31" fillId="0" borderId="0" xfId="2" applyNumberFormat="1" applyFont="1"/>
    <xf numFmtId="0" fontId="12" fillId="8" borderId="21" xfId="0" applyFont="1" applyFill="1" applyBorder="1" applyAlignment="1">
      <alignment horizontal="left" vertical="center" wrapText="1"/>
    </xf>
    <xf numFmtId="0" fontId="12" fillId="8" borderId="0" xfId="0" applyFont="1" applyFill="1" applyAlignment="1">
      <alignment horizontal="center" vertical="center" wrapText="1"/>
    </xf>
    <xf numFmtId="0" fontId="12" fillId="8" borderId="23" xfId="0" applyFont="1" applyFill="1" applyBorder="1" applyAlignment="1">
      <alignment horizontal="left" vertical="center" wrapText="1"/>
    </xf>
    <xf numFmtId="0" fontId="12" fillId="8" borderId="15" xfId="0" applyFont="1" applyFill="1" applyBorder="1" applyAlignment="1">
      <alignment horizontal="center" vertical="center"/>
    </xf>
    <xf numFmtId="0" fontId="12" fillId="8" borderId="15" xfId="0" applyFont="1" applyFill="1" applyBorder="1" applyAlignment="1">
      <alignment horizontal="center" vertical="center" wrapText="1"/>
    </xf>
    <xf numFmtId="0" fontId="12" fillId="8" borderId="24" xfId="0" applyFont="1" applyFill="1" applyBorder="1" applyAlignment="1">
      <alignment horizontal="center" vertical="center"/>
    </xf>
    <xf numFmtId="0" fontId="27" fillId="0" borderId="0" xfId="0" applyFont="1" applyAlignment="1">
      <alignment vertical="center"/>
    </xf>
    <xf numFmtId="168" fontId="29" fillId="4" borderId="0" xfId="1" applyNumberFormat="1" applyFont="1" applyFill="1" applyAlignment="1">
      <alignment horizontal="center" vertical="center"/>
    </xf>
    <xf numFmtId="168" fontId="29" fillId="2" borderId="0" xfId="1" applyNumberFormat="1" applyFont="1" applyFill="1" applyAlignment="1">
      <alignment horizontal="center" vertical="center"/>
    </xf>
    <xf numFmtId="168" fontId="29" fillId="9" borderId="0" xfId="1" applyNumberFormat="1" applyFont="1" applyFill="1" applyAlignment="1">
      <alignment horizontal="center" vertical="center"/>
    </xf>
    <xf numFmtId="164" fontId="29" fillId="0" borderId="0" xfId="1" applyNumberFormat="1" applyFont="1" applyAlignment="1">
      <alignment horizontal="center" vertical="center"/>
    </xf>
    <xf numFmtId="0" fontId="31" fillId="0" borderId="1" xfId="0" applyFont="1" applyBorder="1" applyAlignment="1">
      <alignment vertical="center"/>
    </xf>
    <xf numFmtId="168" fontId="10" fillId="4" borderId="1" xfId="1" applyNumberFormat="1" applyFont="1" applyFill="1" applyBorder="1" applyAlignment="1">
      <alignment horizontal="center" vertical="center"/>
    </xf>
    <xf numFmtId="168" fontId="31" fillId="2" borderId="1" xfId="0" applyNumberFormat="1" applyFont="1" applyFill="1" applyBorder="1" applyAlignment="1">
      <alignment horizontal="center" vertical="center"/>
    </xf>
    <xf numFmtId="168" fontId="31" fillId="9" borderId="1" xfId="0" applyNumberFormat="1" applyFont="1" applyFill="1" applyBorder="1" applyAlignment="1">
      <alignment horizontal="center" vertical="center"/>
    </xf>
    <xf numFmtId="164" fontId="10" fillId="0" borderId="1" xfId="1" applyNumberFormat="1" applyFont="1" applyBorder="1" applyAlignment="1">
      <alignment horizontal="center" vertical="center"/>
    </xf>
    <xf numFmtId="0" fontId="27" fillId="0" borderId="0" xfId="0" applyFont="1" applyAlignment="1">
      <alignment vertical="center" wrapText="1"/>
    </xf>
    <xf numFmtId="0" fontId="31" fillId="0" borderId="2" xfId="0" applyFont="1" applyBorder="1" applyAlignment="1">
      <alignment vertical="center"/>
    </xf>
    <xf numFmtId="168" fontId="10" fillId="4" borderId="2" xfId="1" applyNumberFormat="1" applyFont="1" applyFill="1" applyBorder="1" applyAlignment="1">
      <alignment horizontal="center" vertical="center"/>
    </xf>
    <xf numFmtId="168" fontId="31" fillId="2" borderId="2" xfId="0" applyNumberFormat="1" applyFont="1" applyFill="1" applyBorder="1" applyAlignment="1">
      <alignment horizontal="center" vertical="center"/>
    </xf>
    <xf numFmtId="168" fontId="31" fillId="9" borderId="2" xfId="0" applyNumberFormat="1" applyFont="1" applyFill="1" applyBorder="1" applyAlignment="1">
      <alignment horizontal="center" vertical="center"/>
    </xf>
    <xf numFmtId="164" fontId="10" fillId="0" borderId="2" xfId="1" applyNumberFormat="1" applyFont="1" applyBorder="1" applyAlignment="1">
      <alignment horizontal="center" vertical="center"/>
    </xf>
    <xf numFmtId="164" fontId="27" fillId="0" borderId="0" xfId="0" applyNumberFormat="1" applyFont="1"/>
    <xf numFmtId="0" fontId="21" fillId="0" borderId="0" xfId="0" applyFont="1"/>
    <xf numFmtId="0" fontId="34" fillId="0" borderId="0" xfId="0" applyFont="1" applyAlignment="1">
      <alignment vertical="top"/>
    </xf>
    <xf numFmtId="0" fontId="12" fillId="8" borderId="0" xfId="0" applyFont="1" applyFill="1" applyAlignment="1">
      <alignment horizontal="center" wrapText="1"/>
    </xf>
    <xf numFmtId="0" fontId="12" fillId="8" borderId="22" xfId="0" applyFont="1" applyFill="1" applyBorder="1" applyAlignment="1">
      <alignment wrapText="1"/>
    </xf>
    <xf numFmtId="1" fontId="12" fillId="8" borderId="15" xfId="0" applyNumberFormat="1" applyFont="1" applyFill="1" applyBorder="1" applyAlignment="1">
      <alignment horizontal="center"/>
    </xf>
    <xf numFmtId="0" fontId="12" fillId="8" borderId="15" xfId="0" applyFont="1" applyFill="1" applyBorder="1" applyAlignment="1">
      <alignment horizontal="center" wrapText="1"/>
    </xf>
    <xf numFmtId="0" fontId="12" fillId="8" borderId="24" xfId="0" applyFont="1" applyFill="1" applyBorder="1" applyAlignment="1">
      <alignment wrapText="1"/>
    </xf>
    <xf numFmtId="0" fontId="26" fillId="0" borderId="0" xfId="0" applyFont="1" applyAlignment="1">
      <alignment vertical="center" wrapText="1"/>
    </xf>
    <xf numFmtId="168" fontId="26" fillId="4" borderId="0" xfId="0" applyNumberFormat="1" applyFont="1" applyFill="1" applyAlignment="1">
      <alignment horizontal="center" vertical="center"/>
    </xf>
    <xf numFmtId="168" fontId="26" fillId="2" borderId="0" xfId="1" applyNumberFormat="1" applyFont="1" applyFill="1" applyAlignment="1">
      <alignment horizontal="center" vertical="center"/>
    </xf>
    <xf numFmtId="168" fontId="26" fillId="9" borderId="0" xfId="2" applyNumberFormat="1" applyFont="1" applyFill="1" applyAlignment="1">
      <alignment horizontal="center" vertical="center"/>
    </xf>
    <xf numFmtId="168" fontId="26" fillId="0" borderId="0" xfId="2" applyNumberFormat="1" applyFont="1" applyAlignment="1">
      <alignment horizontal="center" vertical="center"/>
    </xf>
    <xf numFmtId="168" fontId="26" fillId="6" borderId="0" xfId="2" applyNumberFormat="1" applyFont="1" applyFill="1" applyAlignment="1">
      <alignment horizontal="center" vertical="center"/>
    </xf>
    <xf numFmtId="0" fontId="28" fillId="0" borderId="1" xfId="0" applyFont="1" applyBorder="1" applyAlignment="1">
      <alignment vertical="center"/>
    </xf>
    <xf numFmtId="168" fontId="28" fillId="4" borderId="1" xfId="1" applyNumberFormat="1" applyFont="1" applyFill="1" applyBorder="1" applyAlignment="1">
      <alignment horizontal="center" vertical="center"/>
    </xf>
    <xf numFmtId="168" fontId="28" fillId="2" borderId="1" xfId="0" applyNumberFormat="1" applyFont="1" applyFill="1" applyBorder="1" applyAlignment="1">
      <alignment horizontal="center" vertical="center"/>
    </xf>
    <xf numFmtId="168" fontId="28" fillId="9" borderId="1" xfId="1" applyNumberFormat="1" applyFont="1" applyFill="1" applyBorder="1" applyAlignment="1">
      <alignment horizontal="center" vertical="center"/>
    </xf>
    <xf numFmtId="168" fontId="28" fillId="0" borderId="1" xfId="1" applyNumberFormat="1" applyFont="1" applyBorder="1" applyAlignment="1">
      <alignment horizontal="center" vertical="center"/>
    </xf>
    <xf numFmtId="168" fontId="28" fillId="6" borderId="1" xfId="1" applyNumberFormat="1" applyFont="1" applyFill="1" applyBorder="1" applyAlignment="1">
      <alignment horizontal="center" vertical="center"/>
    </xf>
    <xf numFmtId="168" fontId="26" fillId="4" borderId="0" xfId="2" applyNumberFormat="1" applyFont="1" applyFill="1" applyAlignment="1">
      <alignment horizontal="center" vertical="center"/>
    </xf>
    <xf numFmtId="168" fontId="26" fillId="2" borderId="0" xfId="2" applyNumberFormat="1" applyFont="1" applyFill="1" applyAlignment="1">
      <alignment horizontal="center" vertical="center"/>
    </xf>
    <xf numFmtId="168" fontId="26" fillId="9" borderId="0" xfId="1" applyNumberFormat="1" applyFont="1" applyFill="1" applyAlignment="1">
      <alignment horizontal="center" vertical="center"/>
    </xf>
    <xf numFmtId="168" fontId="26" fillId="0" borderId="0" xfId="1" applyNumberFormat="1" applyFont="1" applyAlignment="1">
      <alignment horizontal="center" vertical="center"/>
    </xf>
    <xf numFmtId="168" fontId="26" fillId="6" borderId="0" xfId="1" applyNumberFormat="1" applyFont="1" applyFill="1" applyAlignment="1">
      <alignment horizontal="center" vertical="center"/>
    </xf>
    <xf numFmtId="168" fontId="31" fillId="4" borderId="2" xfId="0" applyNumberFormat="1" applyFont="1" applyFill="1" applyBorder="1" applyAlignment="1">
      <alignment horizontal="center" vertical="center"/>
    </xf>
    <xf numFmtId="168" fontId="31" fillId="0" borderId="2" xfId="0" applyNumberFormat="1" applyFont="1" applyBorder="1" applyAlignment="1">
      <alignment horizontal="center" vertical="center"/>
    </xf>
    <xf numFmtId="168" fontId="31" fillId="6" borderId="2" xfId="0" applyNumberFormat="1" applyFont="1" applyFill="1" applyBorder="1" applyAlignment="1">
      <alignment horizontal="center" vertical="center"/>
    </xf>
    <xf numFmtId="0" fontId="31" fillId="0" borderId="2" xfId="0" applyFont="1" applyBorder="1" applyAlignment="1">
      <alignment vertical="center" wrapText="1"/>
    </xf>
    <xf numFmtId="168" fontId="26" fillId="2" borderId="0" xfId="0" applyNumberFormat="1" applyFont="1" applyFill="1" applyAlignment="1">
      <alignment horizontal="center" vertical="center"/>
    </xf>
    <xf numFmtId="168" fontId="26" fillId="9" borderId="0" xfId="0" applyNumberFormat="1" applyFont="1" applyFill="1" applyAlignment="1">
      <alignment horizontal="center" vertical="center"/>
    </xf>
    <xf numFmtId="168" fontId="26" fillId="0" borderId="0" xfId="0" applyNumberFormat="1" applyFont="1" applyAlignment="1">
      <alignment horizontal="center" vertical="center"/>
    </xf>
    <xf numFmtId="168" fontId="26" fillId="6" borderId="0" xfId="0" applyNumberFormat="1" applyFont="1" applyFill="1" applyAlignment="1">
      <alignment horizontal="center" vertical="center"/>
    </xf>
    <xf numFmtId="1" fontId="27" fillId="0" borderId="0" xfId="0" applyNumberFormat="1" applyFont="1"/>
    <xf numFmtId="168" fontId="28" fillId="4" borderId="2" xfId="0" applyNumberFormat="1" applyFont="1" applyFill="1" applyBorder="1" applyAlignment="1">
      <alignment horizontal="center" vertical="center"/>
    </xf>
    <xf numFmtId="168" fontId="28" fillId="2" borderId="2" xfId="0" applyNumberFormat="1" applyFont="1" applyFill="1" applyBorder="1" applyAlignment="1">
      <alignment horizontal="center" vertical="center"/>
    </xf>
    <xf numFmtId="168" fontId="28" fillId="9" borderId="2" xfId="0" applyNumberFormat="1" applyFont="1" applyFill="1" applyBorder="1" applyAlignment="1">
      <alignment horizontal="center" vertical="center"/>
    </xf>
    <xf numFmtId="168" fontId="28" fillId="0" borderId="2" xfId="0" applyNumberFormat="1" applyFont="1" applyBorder="1" applyAlignment="1">
      <alignment horizontal="center" vertical="center"/>
    </xf>
    <xf numFmtId="168" fontId="28" fillId="6" borderId="2" xfId="0" applyNumberFormat="1" applyFont="1" applyFill="1" applyBorder="1" applyAlignment="1">
      <alignment horizontal="center" vertical="center"/>
    </xf>
    <xf numFmtId="0" fontId="28" fillId="0" borderId="2" xfId="0" applyFont="1" applyBorder="1" applyAlignment="1">
      <alignment wrapText="1"/>
    </xf>
    <xf numFmtId="1" fontId="27" fillId="0" borderId="0" xfId="0" applyNumberFormat="1" applyFont="1" applyAlignment="1">
      <alignment horizontal="right"/>
    </xf>
    <xf numFmtId="0" fontId="27" fillId="0" borderId="0" xfId="0" applyFont="1" applyAlignment="1">
      <alignment horizontal="right"/>
    </xf>
    <xf numFmtId="0" fontId="22" fillId="0" borderId="0" xfId="0" applyFont="1" applyAlignment="1">
      <alignment wrapText="1"/>
    </xf>
    <xf numFmtId="0" fontId="12" fillId="8" borderId="21" xfId="0" applyFont="1" applyFill="1" applyBorder="1" applyAlignment="1">
      <alignment horizontal="left" wrapText="1"/>
    </xf>
    <xf numFmtId="0" fontId="12" fillId="8" borderId="22" xfId="0" applyFont="1" applyFill="1" applyBorder="1" applyAlignment="1">
      <alignment horizontal="left" vertical="center" wrapText="1"/>
    </xf>
    <xf numFmtId="168" fontId="23" fillId="0" borderId="0" xfId="1" applyNumberFormat="1" applyFont="1" applyAlignment="1">
      <alignment horizontal="center" vertical="center"/>
    </xf>
    <xf numFmtId="0" fontId="27" fillId="0" borderId="0" xfId="0" applyFont="1" applyAlignment="1">
      <alignment vertical="top"/>
    </xf>
    <xf numFmtId="0" fontId="35" fillId="0" borderId="0" xfId="0" applyFont="1" applyAlignment="1">
      <alignment vertical="top"/>
    </xf>
    <xf numFmtId="0" fontId="12" fillId="0" borderId="0" xfId="0" applyFont="1" applyAlignment="1">
      <alignment horizontal="center"/>
    </xf>
    <xf numFmtId="0" fontId="12" fillId="0" borderId="0" xfId="0" applyFont="1" applyAlignment="1">
      <alignment horizontal="center" wrapText="1"/>
    </xf>
    <xf numFmtId="0" fontId="12" fillId="8" borderId="24" xfId="0" applyFont="1" applyFill="1" applyBorder="1" applyAlignment="1">
      <alignment horizontal="center" vertical="center" wrapText="1"/>
    </xf>
    <xf numFmtId="0" fontId="27" fillId="0" borderId="10" xfId="0" applyFont="1" applyBorder="1" applyAlignment="1">
      <alignment wrapText="1"/>
    </xf>
    <xf numFmtId="168" fontId="29" fillId="0" borderId="0" xfId="1" applyNumberFormat="1" applyFont="1" applyAlignment="1">
      <alignment horizontal="center" vertical="center"/>
    </xf>
    <xf numFmtId="168" fontId="29" fillId="6" borderId="0" xfId="1" applyNumberFormat="1" applyFont="1" applyFill="1" applyAlignment="1">
      <alignment horizontal="center" vertical="center"/>
    </xf>
    <xf numFmtId="168" fontId="27" fillId="4" borderId="0" xfId="0" applyNumberFormat="1" applyFont="1" applyFill="1" applyAlignment="1">
      <alignment horizontal="center" vertical="center"/>
    </xf>
    <xf numFmtId="168" fontId="27" fillId="0" borderId="0" xfId="0" applyNumberFormat="1" applyFont="1" applyAlignment="1">
      <alignment horizontal="center" vertical="center"/>
    </xf>
    <xf numFmtId="168" fontId="27" fillId="9" borderId="0" xfId="0" applyNumberFormat="1" applyFont="1" applyFill="1" applyAlignment="1">
      <alignment horizontal="center" vertical="center"/>
    </xf>
    <xf numFmtId="168" fontId="27" fillId="6" borderId="0" xfId="0" applyNumberFormat="1" applyFont="1" applyFill="1" applyAlignment="1">
      <alignment horizontal="center" vertical="center"/>
    </xf>
    <xf numFmtId="168" fontId="31" fillId="4" borderId="7" xfId="0" applyNumberFormat="1" applyFont="1" applyFill="1" applyBorder="1" applyAlignment="1">
      <alignment horizontal="center" vertical="center"/>
    </xf>
    <xf numFmtId="168" fontId="10" fillId="0" borderId="1" xfId="1" applyNumberFormat="1" applyFont="1" applyBorder="1" applyAlignment="1">
      <alignment horizontal="center" vertical="center"/>
    </xf>
    <xf numFmtId="168" fontId="31" fillId="9" borderId="7" xfId="0" applyNumberFormat="1" applyFont="1" applyFill="1" applyBorder="1" applyAlignment="1">
      <alignment horizontal="center" vertical="center"/>
    </xf>
    <xf numFmtId="168" fontId="31" fillId="0" borderId="7" xfId="0" applyNumberFormat="1" applyFont="1" applyBorder="1" applyAlignment="1">
      <alignment horizontal="center" vertical="center"/>
    </xf>
    <xf numFmtId="168" fontId="31" fillId="6" borderId="7" xfId="0" applyNumberFormat="1" applyFont="1" applyFill="1" applyBorder="1" applyAlignment="1">
      <alignment horizontal="center" vertical="center"/>
    </xf>
    <xf numFmtId="168" fontId="10" fillId="0" borderId="7" xfId="1" applyNumberFormat="1" applyFont="1" applyBorder="1" applyAlignment="1">
      <alignment horizontal="center" vertical="center"/>
    </xf>
    <xf numFmtId="0" fontId="27" fillId="0" borderId="10" xfId="0" applyFont="1" applyBorder="1" applyAlignment="1">
      <alignment vertical="center" wrapText="1"/>
    </xf>
    <xf numFmtId="0" fontId="27" fillId="0" borderId="11" xfId="0" applyFont="1" applyBorder="1" applyAlignment="1">
      <alignment vertical="center" wrapText="1"/>
    </xf>
    <xf numFmtId="9" fontId="32" fillId="4" borderId="13" xfId="3" applyFont="1" applyFill="1" applyBorder="1" applyAlignment="1">
      <alignment horizontal="center" vertical="center"/>
    </xf>
    <xf numFmtId="9" fontId="32" fillId="0" borderId="13" xfId="3" applyFont="1" applyBorder="1" applyAlignment="1">
      <alignment horizontal="center" vertical="center"/>
    </xf>
    <xf numFmtId="9" fontId="32" fillId="9" borderId="13" xfId="3" applyFont="1" applyFill="1" applyBorder="1" applyAlignment="1">
      <alignment horizontal="center" vertical="center"/>
    </xf>
    <xf numFmtId="0" fontId="32" fillId="0" borderId="14" xfId="0" applyFont="1" applyBorder="1" applyAlignment="1">
      <alignment vertical="center" wrapText="1"/>
    </xf>
    <xf numFmtId="0" fontId="32" fillId="0" borderId="12" xfId="0" applyFont="1" applyBorder="1" applyAlignment="1">
      <alignment vertical="center" wrapText="1"/>
    </xf>
    <xf numFmtId="164" fontId="29" fillId="0" borderId="0" xfId="1" applyNumberFormat="1" applyFont="1" applyAlignment="1">
      <alignment horizontal="center"/>
    </xf>
    <xf numFmtId="0" fontId="28" fillId="0" borderId="0" xfId="0" applyFont="1"/>
    <xf numFmtId="0" fontId="16" fillId="0" borderId="0" xfId="0" applyFont="1"/>
    <xf numFmtId="0" fontId="26" fillId="0" borderId="0" xfId="0" applyFont="1" applyAlignment="1">
      <alignment vertical="center"/>
    </xf>
    <xf numFmtId="0" fontId="12" fillId="8" borderId="0" xfId="0" applyFont="1" applyFill="1" applyAlignment="1">
      <alignment horizontal="left" wrapText="1"/>
    </xf>
    <xf numFmtId="0" fontId="26" fillId="0" borderId="0" xfId="0" applyFont="1" applyAlignment="1">
      <alignment horizontal="justify" vertical="center" wrapText="1"/>
    </xf>
    <xf numFmtId="164" fontId="26" fillId="0" borderId="0" xfId="2" applyNumberFormat="1" applyFont="1"/>
    <xf numFmtId="0" fontId="28" fillId="0" borderId="1" xfId="0" applyFont="1" applyBorder="1" applyAlignment="1">
      <alignment wrapText="1"/>
    </xf>
    <xf numFmtId="164" fontId="28" fillId="0" borderId="0" xfId="0" applyNumberFormat="1" applyFont="1"/>
    <xf numFmtId="168" fontId="26" fillId="2" borderId="32" xfId="1" applyNumberFormat="1" applyFont="1" applyFill="1" applyBorder="1" applyAlignment="1">
      <alignment horizontal="center" vertical="center"/>
    </xf>
    <xf numFmtId="168" fontId="26" fillId="2" borderId="1" xfId="1" applyNumberFormat="1" applyFont="1" applyFill="1" applyBorder="1" applyAlignment="1">
      <alignment horizontal="center" vertical="center"/>
    </xf>
    <xf numFmtId="0" fontId="35" fillId="0" borderId="0" xfId="0" applyFont="1" applyAlignment="1">
      <alignment wrapText="1"/>
    </xf>
    <xf numFmtId="164" fontId="29" fillId="0" borderId="13" xfId="1" applyNumberFormat="1" applyFont="1" applyBorder="1" applyAlignment="1">
      <alignment horizontal="center" vertical="center" wrapText="1"/>
    </xf>
    <xf numFmtId="168" fontId="26" fillId="6" borderId="13" xfId="0" applyNumberFormat="1" applyFont="1" applyFill="1" applyBorder="1" applyAlignment="1">
      <alignment horizontal="center" vertical="center"/>
    </xf>
    <xf numFmtId="168" fontId="26" fillId="6" borderId="32" xfId="0" applyNumberFormat="1" applyFont="1" applyFill="1" applyBorder="1" applyAlignment="1">
      <alignment horizontal="center" vertical="center"/>
    </xf>
    <xf numFmtId="168" fontId="26" fillId="6" borderId="1" xfId="0" applyNumberFormat="1" applyFont="1" applyFill="1" applyBorder="1" applyAlignment="1">
      <alignment horizontal="center" vertical="center"/>
    </xf>
    <xf numFmtId="168" fontId="26" fillId="4" borderId="32" xfId="0" applyNumberFormat="1" applyFont="1" applyFill="1" applyBorder="1" applyAlignment="1">
      <alignment horizontal="center" vertical="center"/>
    </xf>
    <xf numFmtId="168" fontId="26" fillId="4" borderId="1" xfId="0" applyNumberFormat="1" applyFont="1" applyFill="1" applyBorder="1" applyAlignment="1">
      <alignment horizontal="center" vertical="center"/>
    </xf>
    <xf numFmtId="0" fontId="27" fillId="0" borderId="12" xfId="0" applyFont="1" applyBorder="1" applyAlignment="1">
      <alignment vertical="center" wrapText="1"/>
    </xf>
    <xf numFmtId="0" fontId="39" fillId="0" borderId="0" xfId="0" applyFont="1"/>
    <xf numFmtId="0" fontId="13" fillId="0" borderId="0" xfId="0" applyFont="1" applyAlignment="1">
      <alignment horizontal="left" vertical="center" readingOrder="1"/>
    </xf>
    <xf numFmtId="0" fontId="12" fillId="8" borderId="10" xfId="0" applyFont="1" applyFill="1" applyBorder="1" applyAlignment="1">
      <alignment horizontal="left" wrapText="1"/>
    </xf>
    <xf numFmtId="0" fontId="12" fillId="8" borderId="11" xfId="0" applyFont="1" applyFill="1" applyBorder="1" applyAlignment="1">
      <alignment horizontal="center"/>
    </xf>
    <xf numFmtId="168" fontId="23" fillId="0" borderId="11" xfId="1" applyNumberFormat="1" applyFont="1" applyBorder="1" applyAlignment="1">
      <alignment horizontal="center" vertical="center"/>
    </xf>
    <xf numFmtId="0" fontId="27" fillId="0" borderId="8" xfId="0" applyFont="1" applyBorder="1" applyAlignment="1">
      <alignment vertical="center" wrapText="1"/>
    </xf>
    <xf numFmtId="0" fontId="27" fillId="0" borderId="11" xfId="0" applyFont="1" applyBorder="1"/>
    <xf numFmtId="0" fontId="27" fillId="0" borderId="0" xfId="0" applyFont="1" applyAlignment="1">
      <alignment horizontal="center" vertical="center"/>
    </xf>
    <xf numFmtId="0" fontId="27" fillId="0" borderId="10" xfId="0" applyFont="1" applyBorder="1" applyAlignment="1">
      <alignment vertical="center"/>
    </xf>
    <xf numFmtId="168" fontId="23" fillId="0" borderId="2" xfId="1" applyNumberFormat="1" applyFont="1" applyBorder="1" applyAlignment="1">
      <alignment horizontal="center" vertical="center"/>
    </xf>
    <xf numFmtId="168" fontId="23" fillId="0" borderId="16" xfId="1" applyNumberFormat="1" applyFont="1" applyBorder="1" applyAlignment="1">
      <alignment horizontal="center" vertical="center"/>
    </xf>
    <xf numFmtId="168" fontId="23" fillId="0" borderId="3" xfId="1" applyNumberFormat="1" applyFont="1" applyBorder="1" applyAlignment="1">
      <alignment horizontal="center" vertical="center"/>
    </xf>
    <xf numFmtId="168" fontId="23" fillId="0" borderId="17" xfId="1" applyNumberFormat="1" applyFont="1" applyBorder="1" applyAlignment="1">
      <alignment horizontal="center" vertical="center"/>
    </xf>
    <xf numFmtId="0" fontId="31" fillId="0" borderId="10" xfId="0" applyFont="1" applyBorder="1" applyAlignment="1">
      <alignment vertical="center" wrapText="1"/>
    </xf>
    <xf numFmtId="0" fontId="27" fillId="0" borderId="13" xfId="0" applyFont="1" applyBorder="1"/>
    <xf numFmtId="0" fontId="27" fillId="0" borderId="14" xfId="0" applyFont="1" applyBorder="1"/>
    <xf numFmtId="0" fontId="27" fillId="0" borderId="12" xfId="0" applyFont="1" applyBorder="1"/>
    <xf numFmtId="168" fontId="23" fillId="0" borderId="7" xfId="1" applyNumberFormat="1" applyFont="1" applyBorder="1" applyAlignment="1">
      <alignment horizontal="center" vertical="center"/>
    </xf>
    <xf numFmtId="168" fontId="23" fillId="0" borderId="9" xfId="1" applyNumberFormat="1" applyFont="1" applyBorder="1" applyAlignment="1">
      <alignment horizontal="center" vertical="center"/>
    </xf>
    <xf numFmtId="169" fontId="23" fillId="0" borderId="7" xfId="1" applyNumberFormat="1" applyFont="1" applyBorder="1" applyAlignment="1">
      <alignment horizontal="center" vertical="center"/>
    </xf>
    <xf numFmtId="169" fontId="23" fillId="0" borderId="9" xfId="1" applyNumberFormat="1" applyFont="1" applyBorder="1" applyAlignment="1">
      <alignment horizontal="center" vertical="center"/>
    </xf>
    <xf numFmtId="0" fontId="27" fillId="0" borderId="11" xfId="0" applyFont="1" applyBorder="1" applyAlignment="1">
      <alignment vertical="center"/>
    </xf>
    <xf numFmtId="169" fontId="23" fillId="0" borderId="0" xfId="1" applyNumberFormat="1" applyFont="1" applyAlignment="1">
      <alignment horizontal="center" vertical="center"/>
    </xf>
    <xf numFmtId="169" fontId="23" fillId="0" borderId="11" xfId="1" applyNumberFormat="1" applyFont="1" applyBorder="1" applyAlignment="1">
      <alignment horizontal="center" vertical="center"/>
    </xf>
    <xf numFmtId="169" fontId="23" fillId="0" borderId="3" xfId="1" applyNumberFormat="1" applyFont="1" applyBorder="1" applyAlignment="1">
      <alignment horizontal="center" vertical="center"/>
    </xf>
    <xf numFmtId="168" fontId="23" fillId="0" borderId="13" xfId="1" applyNumberFormat="1" applyFont="1" applyBorder="1" applyAlignment="1">
      <alignment horizontal="center" vertical="center"/>
    </xf>
    <xf numFmtId="168" fontId="23" fillId="0" borderId="14" xfId="1" applyNumberFormat="1" applyFont="1" applyBorder="1" applyAlignment="1">
      <alignment horizontal="center" vertical="center"/>
    </xf>
    <xf numFmtId="168" fontId="27" fillId="0" borderId="0" xfId="0" applyNumberFormat="1" applyFont="1"/>
    <xf numFmtId="168" fontId="27" fillId="0" borderId="11" xfId="0" applyNumberFormat="1" applyFont="1" applyBorder="1"/>
    <xf numFmtId="0" fontId="31" fillId="0" borderId="12" xfId="0" applyFont="1" applyBorder="1" applyAlignment="1">
      <alignment vertical="center" wrapText="1"/>
    </xf>
    <xf numFmtId="168" fontId="27" fillId="0" borderId="13" xfId="0" applyNumberFormat="1" applyFont="1" applyBorder="1"/>
    <xf numFmtId="168" fontId="27" fillId="0" borderId="14" xfId="0" applyNumberFormat="1" applyFont="1" applyBorder="1"/>
    <xf numFmtId="0" fontId="27" fillId="0" borderId="10" xfId="0" applyFont="1" applyBorder="1" applyAlignment="1">
      <alignment horizontal="left" vertical="center"/>
    </xf>
    <xf numFmtId="0" fontId="27" fillId="0" borderId="10" xfId="0" applyFont="1" applyBorder="1" applyAlignment="1">
      <alignment horizontal="left" vertical="center" wrapText="1"/>
    </xf>
    <xf numFmtId="0" fontId="12" fillId="0" borderId="0" xfId="0" applyFont="1" applyAlignment="1">
      <alignment horizontal="left" wrapText="1"/>
    </xf>
    <xf numFmtId="0" fontId="27" fillId="0" borderId="0" xfId="0" applyFont="1" applyAlignment="1">
      <alignment horizontal="left" vertical="center"/>
    </xf>
    <xf numFmtId="0" fontId="31" fillId="0" borderId="10" xfId="0" applyFont="1" applyBorder="1" applyAlignment="1">
      <alignment horizontal="left"/>
    </xf>
    <xf numFmtId="0" fontId="27" fillId="0" borderId="0" xfId="0" applyFont="1" applyAlignment="1">
      <alignment horizontal="left" vertical="center" wrapText="1"/>
    </xf>
    <xf numFmtId="0" fontId="32" fillId="0" borderId="10" xfId="0" applyFont="1" applyBorder="1" applyAlignment="1">
      <alignment vertical="center" wrapText="1"/>
    </xf>
    <xf numFmtId="0" fontId="32" fillId="0" borderId="10" xfId="0" applyFont="1" applyBorder="1" applyAlignment="1">
      <alignment vertical="center"/>
    </xf>
    <xf numFmtId="0" fontId="32" fillId="0" borderId="10" xfId="0" applyFont="1" applyBorder="1" applyAlignment="1">
      <alignment horizontal="left" vertical="center"/>
    </xf>
    <xf numFmtId="0" fontId="32" fillId="0" borderId="10" xfId="0" applyFont="1" applyBorder="1" applyAlignment="1">
      <alignment horizontal="left" vertical="center" wrapText="1"/>
    </xf>
    <xf numFmtId="168" fontId="27" fillId="0" borderId="0" xfId="0" applyNumberFormat="1" applyFont="1" applyAlignment="1">
      <alignment vertical="center"/>
    </xf>
    <xf numFmtId="0" fontId="31" fillId="0" borderId="30" xfId="0" applyFont="1" applyBorder="1" applyAlignment="1">
      <alignment wrapText="1"/>
    </xf>
    <xf numFmtId="168" fontId="31" fillId="4" borderId="1" xfId="0" applyNumberFormat="1" applyFont="1" applyFill="1" applyBorder="1" applyAlignment="1">
      <alignment horizontal="center" vertical="center"/>
    </xf>
    <xf numFmtId="168" fontId="31" fillId="0" borderId="1" xfId="0" applyNumberFormat="1" applyFont="1" applyBorder="1" applyAlignment="1">
      <alignment horizontal="center" vertical="center"/>
    </xf>
    <xf numFmtId="168" fontId="31" fillId="6" borderId="1" xfId="0" applyNumberFormat="1" applyFont="1" applyFill="1" applyBorder="1" applyAlignment="1">
      <alignment horizontal="center" vertical="center"/>
    </xf>
    <xf numFmtId="0" fontId="31" fillId="0" borderId="31" xfId="0" applyFont="1" applyBorder="1" applyAlignment="1">
      <alignment wrapText="1"/>
    </xf>
    <xf numFmtId="0" fontId="31" fillId="0" borderId="8" xfId="0" applyFont="1" applyBorder="1" applyAlignment="1">
      <alignment wrapText="1"/>
    </xf>
    <xf numFmtId="0" fontId="31" fillId="0" borderId="9" xfId="0" applyFont="1" applyBorder="1" applyAlignment="1">
      <alignment wrapText="1"/>
    </xf>
    <xf numFmtId="9" fontId="26" fillId="0" borderId="0" xfId="3" applyFont="1"/>
    <xf numFmtId="0" fontId="32" fillId="0" borderId="0" xfId="0" applyFont="1" applyAlignment="1">
      <alignment wrapText="1"/>
    </xf>
    <xf numFmtId="9" fontId="32" fillId="0" borderId="0" xfId="3" applyFont="1" applyFill="1" applyBorder="1" applyAlignment="1">
      <alignment horizontal="center" vertical="center"/>
    </xf>
    <xf numFmtId="0" fontId="36" fillId="0" borderId="0" xfId="0" applyFont="1" applyAlignment="1">
      <alignment vertical="center"/>
    </xf>
    <xf numFmtId="0" fontId="31" fillId="0" borderId="0" xfId="0" applyFont="1" applyAlignment="1">
      <alignment vertical="center"/>
    </xf>
    <xf numFmtId="9" fontId="27" fillId="0" borderId="0" xfId="3" applyFont="1"/>
    <xf numFmtId="0" fontId="28" fillId="0" borderId="2" xfId="0" applyFont="1" applyBorder="1" applyAlignment="1">
      <alignment vertical="center"/>
    </xf>
    <xf numFmtId="0" fontId="28" fillId="0" borderId="2" xfId="0" applyFont="1" applyBorder="1" applyAlignment="1">
      <alignment vertical="center" wrapText="1"/>
    </xf>
    <xf numFmtId="0" fontId="28" fillId="0" borderId="0" xfId="0" applyFont="1" applyAlignment="1">
      <alignment horizontal="left" vertical="center"/>
    </xf>
    <xf numFmtId="165" fontId="28" fillId="0" borderId="0" xfId="2" applyNumberFormat="1" applyFont="1" applyAlignment="1">
      <alignment vertical="center"/>
    </xf>
    <xf numFmtId="165" fontId="28" fillId="0" borderId="0" xfId="2" applyNumberFormat="1" applyFont="1" applyBorder="1" applyAlignment="1">
      <alignment vertical="center"/>
    </xf>
    <xf numFmtId="0" fontId="26" fillId="0" borderId="0" xfId="0" applyFont="1" applyAlignment="1">
      <alignment horizontal="left" vertical="center"/>
    </xf>
    <xf numFmtId="165" fontId="26" fillId="0" borderId="0" xfId="0" applyNumberFormat="1" applyFont="1" applyAlignment="1">
      <alignment vertical="center"/>
    </xf>
    <xf numFmtId="165" fontId="28" fillId="3" borderId="0" xfId="0" applyNumberFormat="1" applyFont="1" applyFill="1" applyAlignment="1">
      <alignment vertical="center"/>
    </xf>
    <xf numFmtId="0" fontId="28" fillId="0" borderId="1" xfId="0" applyFont="1" applyBorder="1" applyAlignment="1">
      <alignment horizontal="left" vertical="center"/>
    </xf>
    <xf numFmtId="165" fontId="28" fillId="0" borderId="0" xfId="0" applyNumberFormat="1" applyFont="1" applyAlignment="1">
      <alignment vertical="center"/>
    </xf>
    <xf numFmtId="164" fontId="26" fillId="0" borderId="0" xfId="1" applyNumberFormat="1" applyFont="1" applyAlignment="1">
      <alignment horizontal="right" vertical="center"/>
    </xf>
    <xf numFmtId="164" fontId="28" fillId="3" borderId="0" xfId="1" applyNumberFormat="1" applyFont="1" applyFill="1" applyAlignment="1">
      <alignment horizontal="right" vertical="center"/>
    </xf>
    <xf numFmtId="0" fontId="30" fillId="0" borderId="0" xfId="0" applyFont="1" applyAlignment="1">
      <alignment horizontal="left" vertical="center"/>
    </xf>
    <xf numFmtId="166" fontId="26" fillId="0" borderId="0" xfId="3" applyNumberFormat="1" applyFont="1" applyBorder="1" applyAlignment="1">
      <alignment vertical="center"/>
    </xf>
    <xf numFmtId="166" fontId="28" fillId="3" borderId="0" xfId="3" applyNumberFormat="1" applyFont="1" applyFill="1" applyBorder="1" applyAlignment="1">
      <alignment vertical="center"/>
    </xf>
    <xf numFmtId="0" fontId="25" fillId="0" borderId="0" xfId="0" applyFont="1" applyAlignment="1">
      <alignment horizontal="left" vertical="center"/>
    </xf>
    <xf numFmtId="0" fontId="26" fillId="0" borderId="10" xfId="0" applyFont="1" applyBorder="1" applyAlignment="1">
      <alignment horizontal="left" vertical="center" wrapText="1"/>
    </xf>
    <xf numFmtId="0" fontId="26" fillId="0" borderId="12" xfId="0" applyFont="1" applyBorder="1" applyAlignment="1">
      <alignment horizontal="left" vertical="center" wrapText="1"/>
    </xf>
    <xf numFmtId="0" fontId="31" fillId="0" borderId="8" xfId="0" applyFont="1" applyBorder="1" applyAlignment="1">
      <alignment vertical="center" wrapText="1"/>
    </xf>
    <xf numFmtId="0" fontId="27" fillId="0" borderId="11" xfId="0" applyFont="1" applyBorder="1" applyAlignment="1">
      <alignment horizontal="center" vertical="center"/>
    </xf>
    <xf numFmtId="164" fontId="27" fillId="2" borderId="0" xfId="0" applyNumberFormat="1" applyFont="1" applyFill="1"/>
    <xf numFmtId="0" fontId="27" fillId="2" borderId="0" xfId="0" applyFont="1" applyFill="1"/>
    <xf numFmtId="0" fontId="41" fillId="0" borderId="10" xfId="0" applyFont="1" applyBorder="1" applyAlignment="1">
      <alignment vertical="center" wrapText="1"/>
    </xf>
    <xf numFmtId="0" fontId="12" fillId="2" borderId="0" xfId="0" applyFont="1" applyFill="1" applyAlignment="1">
      <alignment horizontal="center" vertical="center"/>
    </xf>
    <xf numFmtId="0" fontId="16" fillId="2" borderId="0" xfId="0" applyFont="1" applyFill="1" applyAlignment="1">
      <alignment horizontal="center"/>
    </xf>
    <xf numFmtId="0" fontId="22" fillId="2" borderId="0" xfId="0" applyFont="1" applyFill="1"/>
    <xf numFmtId="0" fontId="25" fillId="0" borderId="0" xfId="0" applyFont="1"/>
    <xf numFmtId="9" fontId="32" fillId="4" borderId="0" xfId="3" applyFont="1" applyFill="1" applyBorder="1" applyAlignment="1">
      <alignment horizontal="center" vertical="center"/>
    </xf>
    <xf numFmtId="9" fontId="32" fillId="0" borderId="0" xfId="3" applyFont="1" applyBorder="1" applyAlignment="1">
      <alignment horizontal="center" vertical="center"/>
    </xf>
    <xf numFmtId="9" fontId="32" fillId="9" borderId="0" xfId="3" applyFont="1" applyFill="1" applyBorder="1" applyAlignment="1">
      <alignment horizontal="center" vertical="center"/>
    </xf>
    <xf numFmtId="0" fontId="32" fillId="0" borderId="11" xfId="0" applyFont="1" applyBorder="1" applyAlignment="1">
      <alignment vertical="center" wrapText="1"/>
    </xf>
    <xf numFmtId="0" fontId="16" fillId="0" borderId="0" xfId="0" applyFont="1" applyAlignment="1">
      <alignment horizontal="center"/>
    </xf>
    <xf numFmtId="0" fontId="12" fillId="8" borderId="15" xfId="0" applyFont="1" applyFill="1" applyBorder="1" applyAlignment="1">
      <alignment horizontal="center"/>
    </xf>
    <xf numFmtId="1" fontId="12" fillId="8" borderId="0" xfId="0" applyNumberFormat="1" applyFont="1" applyFill="1" applyAlignment="1">
      <alignment horizontal="center" wrapText="1"/>
    </xf>
    <xf numFmtId="0" fontId="28" fillId="0" borderId="0" xfId="0" applyFont="1" applyAlignment="1">
      <alignment vertical="center" wrapText="1"/>
    </xf>
    <xf numFmtId="164" fontId="28" fillId="0" borderId="7" xfId="0" applyNumberFormat="1" applyFont="1" applyBorder="1"/>
    <xf numFmtId="0" fontId="12" fillId="8" borderId="12" xfId="0" applyFont="1" applyFill="1" applyBorder="1" applyAlignment="1">
      <alignment horizontal="left"/>
    </xf>
    <xf numFmtId="0" fontId="12" fillId="8" borderId="13" xfId="0" applyFont="1" applyFill="1" applyBorder="1" applyAlignment="1">
      <alignment horizontal="center"/>
    </xf>
    <xf numFmtId="0" fontId="12" fillId="8" borderId="14" xfId="0" applyFont="1" applyFill="1" applyBorder="1" applyAlignment="1">
      <alignment horizontal="center"/>
    </xf>
    <xf numFmtId="0" fontId="12" fillId="0" borderId="18" xfId="0" applyFont="1" applyBorder="1" applyAlignment="1">
      <alignment horizontal="center"/>
    </xf>
    <xf numFmtId="0" fontId="15" fillId="0" borderId="0" xfId="0" applyFont="1" applyAlignment="1">
      <alignment vertical="center" wrapText="1"/>
    </xf>
    <xf numFmtId="168" fontId="29" fillId="5" borderId="0" xfId="1" applyNumberFormat="1" applyFont="1" applyFill="1" applyAlignment="1">
      <alignment horizontal="center" vertical="center"/>
    </xf>
    <xf numFmtId="168" fontId="29" fillId="10" borderId="34" xfId="1" applyNumberFormat="1" applyFont="1" applyFill="1" applyBorder="1" applyAlignment="1">
      <alignment horizontal="center" vertical="center"/>
    </xf>
    <xf numFmtId="168" fontId="29" fillId="9" borderId="34" xfId="1" applyNumberFormat="1" applyFont="1" applyFill="1" applyBorder="1" applyAlignment="1">
      <alignment horizontal="center" vertical="center"/>
    </xf>
    <xf numFmtId="168" fontId="29" fillId="5" borderId="34" xfId="1" applyNumberFormat="1" applyFont="1" applyFill="1" applyBorder="1" applyAlignment="1">
      <alignment horizontal="center" vertical="center"/>
    </xf>
    <xf numFmtId="168" fontId="29" fillId="10" borderId="0" xfId="1" applyNumberFormat="1" applyFont="1" applyFill="1" applyAlignment="1">
      <alignment horizontal="center" vertical="center"/>
    </xf>
    <xf numFmtId="168" fontId="29" fillId="10" borderId="13" xfId="1" applyNumberFormat="1" applyFont="1" applyFill="1" applyBorder="1" applyAlignment="1">
      <alignment horizontal="center" vertical="center"/>
    </xf>
    <xf numFmtId="168" fontId="29" fillId="9" borderId="13" xfId="1" applyNumberFormat="1" applyFont="1" applyFill="1" applyBorder="1" applyAlignment="1">
      <alignment horizontal="center" vertical="center"/>
    </xf>
    <xf numFmtId="168" fontId="29" fillId="5" borderId="13" xfId="1" applyNumberFormat="1" applyFont="1" applyFill="1" applyBorder="1" applyAlignment="1">
      <alignment horizontal="center" vertical="center"/>
    </xf>
    <xf numFmtId="168" fontId="31" fillId="5" borderId="1" xfId="0" applyNumberFormat="1" applyFont="1" applyFill="1" applyBorder="1" applyAlignment="1">
      <alignment horizontal="center" vertical="center"/>
    </xf>
    <xf numFmtId="168" fontId="31" fillId="5" borderId="2" xfId="0" applyNumberFormat="1" applyFont="1" applyFill="1" applyBorder="1" applyAlignment="1">
      <alignment horizontal="center" vertical="center"/>
    </xf>
    <xf numFmtId="168" fontId="10" fillId="2" borderId="0" xfId="1" applyNumberFormat="1" applyFont="1" applyFill="1" applyAlignment="1">
      <alignment horizontal="center" vertical="center"/>
    </xf>
    <xf numFmtId="168" fontId="29" fillId="2" borderId="13" xfId="1" applyNumberFormat="1" applyFont="1" applyFill="1" applyBorder="1" applyAlignment="1">
      <alignment horizontal="center" vertical="center"/>
    </xf>
    <xf numFmtId="168" fontId="10" fillId="2" borderId="1" xfId="1" applyNumberFormat="1" applyFont="1" applyFill="1" applyBorder="1" applyAlignment="1">
      <alignment horizontal="center" vertical="center"/>
    </xf>
    <xf numFmtId="168" fontId="10" fillId="2" borderId="2" xfId="1" applyNumberFormat="1" applyFont="1" applyFill="1" applyBorder="1" applyAlignment="1">
      <alignment horizontal="center" vertical="center"/>
    </xf>
    <xf numFmtId="168" fontId="29" fillId="11" borderId="0" xfId="1" applyNumberFormat="1" applyFont="1" applyFill="1" applyAlignment="1">
      <alignment horizontal="center" vertical="center"/>
    </xf>
    <xf numFmtId="168" fontId="29" fillId="11" borderId="13" xfId="1" applyNumberFormat="1" applyFont="1" applyFill="1" applyBorder="1" applyAlignment="1">
      <alignment horizontal="center" vertical="center"/>
    </xf>
    <xf numFmtId="168" fontId="10" fillId="11" borderId="0" xfId="1" applyNumberFormat="1" applyFont="1" applyFill="1" applyAlignment="1">
      <alignment horizontal="center" vertical="center"/>
    </xf>
    <xf numFmtId="164" fontId="28" fillId="11" borderId="7" xfId="0" applyNumberFormat="1" applyFont="1" applyFill="1" applyBorder="1"/>
    <xf numFmtId="168" fontId="10" fillId="11" borderId="1" xfId="1" applyNumberFormat="1" applyFont="1" applyFill="1" applyBorder="1" applyAlignment="1">
      <alignment horizontal="center" vertical="center"/>
    </xf>
    <xf numFmtId="164" fontId="28" fillId="11" borderId="0" xfId="0" applyNumberFormat="1" applyFont="1" applyFill="1"/>
    <xf numFmtId="168" fontId="10" fillId="11" borderId="2" xfId="1" applyNumberFormat="1" applyFont="1" applyFill="1" applyBorder="1" applyAlignment="1">
      <alignment horizontal="center" vertical="center"/>
    </xf>
    <xf numFmtId="168" fontId="26" fillId="9" borderId="1" xfId="2" applyNumberFormat="1" applyFont="1" applyFill="1" applyBorder="1" applyAlignment="1">
      <alignment horizontal="center" vertical="center"/>
    </xf>
    <xf numFmtId="168" fontId="26" fillId="4" borderId="13" xfId="0" applyNumberFormat="1" applyFont="1" applyFill="1" applyBorder="1" applyAlignment="1">
      <alignment horizontal="center" vertical="center"/>
    </xf>
    <xf numFmtId="168" fontId="26" fillId="2" borderId="13" xfId="1" applyNumberFormat="1" applyFont="1" applyFill="1" applyBorder="1" applyAlignment="1">
      <alignment horizontal="center" vertical="center"/>
    </xf>
    <xf numFmtId="164" fontId="27" fillId="0" borderId="0" xfId="0" applyNumberFormat="1" applyFont="1" applyAlignment="1">
      <alignment horizontal="center" vertical="center"/>
    </xf>
    <xf numFmtId="164" fontId="27" fillId="0" borderId="13" xfId="0" applyNumberFormat="1" applyFont="1" applyBorder="1" applyAlignment="1">
      <alignment horizontal="center" vertical="center"/>
    </xf>
    <xf numFmtId="0" fontId="26" fillId="0" borderId="33" xfId="0" applyFont="1" applyBorder="1" applyAlignment="1">
      <alignment horizontal="left" vertical="center" wrapText="1" readingOrder="1"/>
    </xf>
    <xf numFmtId="164" fontId="27" fillId="0" borderId="34" xfId="0" applyNumberFormat="1" applyFont="1" applyBorder="1" applyAlignment="1">
      <alignment horizontal="center" vertical="center"/>
    </xf>
    <xf numFmtId="0" fontId="26" fillId="0" borderId="35" xfId="0" applyFont="1" applyBorder="1" applyAlignment="1">
      <alignment horizontal="left" vertical="center" wrapText="1" readingOrder="1"/>
    </xf>
    <xf numFmtId="0" fontId="26" fillId="0" borderId="10" xfId="0" applyFont="1" applyBorder="1" applyAlignment="1">
      <alignment horizontal="left" vertical="center" wrapText="1" readingOrder="1"/>
    </xf>
    <xf numFmtId="0" fontId="26" fillId="0" borderId="11" xfId="0" applyFont="1" applyBorder="1" applyAlignment="1">
      <alignment horizontal="left" vertical="center" wrapText="1" readingOrder="1"/>
    </xf>
    <xf numFmtId="0" fontId="26" fillId="0" borderId="12" xfId="0" applyFont="1" applyBorder="1" applyAlignment="1">
      <alignment horizontal="left" vertical="center" wrapText="1" readingOrder="1"/>
    </xf>
    <xf numFmtId="164" fontId="30" fillId="0" borderId="0" xfId="0" applyNumberFormat="1" applyFont="1"/>
    <xf numFmtId="0" fontId="29" fillId="0" borderId="11" xfId="0" applyFont="1" applyBorder="1" applyAlignment="1">
      <alignment horizontal="left" vertical="center" wrapText="1" readingOrder="1"/>
    </xf>
    <xf numFmtId="3" fontId="29" fillId="2" borderId="0" xfId="0" applyNumberFormat="1" applyFont="1" applyFill="1" applyAlignment="1">
      <alignment horizontal="center"/>
    </xf>
    <xf numFmtId="3" fontId="10" fillId="2" borderId="3" xfId="0" applyNumberFormat="1" applyFont="1" applyFill="1" applyBorder="1" applyAlignment="1">
      <alignment horizontal="center"/>
    </xf>
    <xf numFmtId="3" fontId="10" fillId="2" borderId="0" xfId="0" applyNumberFormat="1" applyFont="1" applyFill="1" applyAlignment="1">
      <alignment horizontal="center"/>
    </xf>
    <xf numFmtId="9" fontId="10" fillId="2" borderId="0" xfId="0" applyNumberFormat="1" applyFont="1" applyFill="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horizontal="center"/>
    </xf>
    <xf numFmtId="0" fontId="27" fillId="2" borderId="0" xfId="0" applyFont="1" applyFill="1" applyAlignment="1">
      <alignment vertical="center"/>
    </xf>
    <xf numFmtId="0" fontId="31" fillId="2" borderId="10" xfId="0" applyFont="1" applyFill="1" applyBorder="1" applyAlignment="1">
      <alignment horizontal="left" wrapText="1"/>
    </xf>
    <xf numFmtId="0" fontId="32" fillId="2" borderId="10" xfId="0" applyFont="1" applyFill="1" applyBorder="1" applyAlignment="1">
      <alignment horizontal="left" wrapText="1"/>
    </xf>
    <xf numFmtId="0" fontId="27" fillId="2" borderId="10" xfId="0" applyFont="1" applyFill="1" applyBorder="1" applyAlignment="1">
      <alignment horizontal="left" wrapText="1"/>
    </xf>
    <xf numFmtId="0" fontId="27" fillId="2" borderId="10" xfId="0" applyFont="1" applyFill="1" applyBorder="1" applyAlignment="1">
      <alignment horizontal="left" vertical="center" wrapText="1"/>
    </xf>
    <xf numFmtId="0" fontId="31" fillId="2" borderId="0" xfId="0" applyFont="1" applyFill="1"/>
    <xf numFmtId="0" fontId="27" fillId="2" borderId="0" xfId="0" applyFont="1" applyFill="1" applyAlignment="1">
      <alignment horizontal="left"/>
    </xf>
    <xf numFmtId="3" fontId="29" fillId="3" borderId="11" xfId="0" applyNumberFormat="1" applyFont="1" applyFill="1" applyBorder="1" applyAlignment="1">
      <alignment horizontal="center" vertical="center"/>
    </xf>
    <xf numFmtId="3" fontId="10" fillId="3" borderId="17" xfId="0" applyNumberFormat="1" applyFont="1" applyFill="1" applyBorder="1" applyAlignment="1">
      <alignment horizontal="center"/>
    </xf>
    <xf numFmtId="3" fontId="10" fillId="3" borderId="11" xfId="0" applyNumberFormat="1" applyFont="1" applyFill="1" applyBorder="1" applyAlignment="1">
      <alignment horizontal="center"/>
    </xf>
    <xf numFmtId="9" fontId="10" fillId="3" borderId="11" xfId="0" applyNumberFormat="1" applyFont="1" applyFill="1" applyBorder="1" applyAlignment="1">
      <alignment horizontal="center"/>
    </xf>
    <xf numFmtId="3" fontId="29" fillId="3" borderId="11" xfId="0" applyNumberFormat="1" applyFont="1" applyFill="1" applyBorder="1" applyAlignment="1">
      <alignment horizontal="center"/>
    </xf>
    <xf numFmtId="0" fontId="12" fillId="3" borderId="14" xfId="0" applyFont="1" applyFill="1" applyBorder="1" applyAlignment="1">
      <alignment horizontal="center"/>
    </xf>
    <xf numFmtId="3" fontId="29" fillId="3" borderId="0" xfId="0" applyNumberFormat="1" applyFont="1" applyFill="1" applyAlignment="1">
      <alignment horizontal="center" vertical="center"/>
    </xf>
    <xf numFmtId="3" fontId="10" fillId="3" borderId="3" xfId="0" applyNumberFormat="1" applyFont="1" applyFill="1" applyBorder="1" applyAlignment="1">
      <alignment horizontal="center"/>
    </xf>
    <xf numFmtId="3" fontId="10" fillId="3" borderId="0" xfId="0" applyNumberFormat="1" applyFont="1" applyFill="1" applyAlignment="1">
      <alignment horizontal="center"/>
    </xf>
    <xf numFmtId="9" fontId="10" fillId="3" borderId="0" xfId="0" applyNumberFormat="1" applyFont="1" applyFill="1" applyAlignment="1">
      <alignment horizontal="center"/>
    </xf>
    <xf numFmtId="3" fontId="29" fillId="3" borderId="0" xfId="0" applyNumberFormat="1" applyFont="1" applyFill="1" applyAlignment="1">
      <alignment horizontal="center"/>
    </xf>
    <xf numFmtId="0" fontId="12" fillId="3" borderId="13" xfId="0" applyFont="1" applyFill="1" applyBorder="1" applyAlignment="1">
      <alignment horizontal="center"/>
    </xf>
    <xf numFmtId="0" fontId="12" fillId="8" borderId="11" xfId="0" applyFont="1" applyFill="1" applyBorder="1" applyAlignment="1">
      <alignment horizontal="center" vertical="center"/>
    </xf>
    <xf numFmtId="168" fontId="29" fillId="2" borderId="0" xfId="0" applyNumberFormat="1" applyFont="1" applyFill="1" applyAlignment="1">
      <alignment horizontal="center" vertical="center"/>
    </xf>
    <xf numFmtId="168" fontId="29" fillId="3" borderId="0" xfId="0" applyNumberFormat="1" applyFont="1" applyFill="1" applyAlignment="1">
      <alignment horizontal="center" vertical="center"/>
    </xf>
    <xf numFmtId="168" fontId="29" fillId="3" borderId="11" xfId="0" applyNumberFormat="1" applyFont="1" applyFill="1" applyBorder="1" applyAlignment="1">
      <alignment horizontal="center" vertical="center"/>
    </xf>
    <xf numFmtId="168" fontId="29" fillId="2" borderId="0" xfId="0" applyNumberFormat="1" applyFont="1" applyFill="1" applyAlignment="1">
      <alignment horizontal="center"/>
    </xf>
    <xf numFmtId="169" fontId="23" fillId="0" borderId="17" xfId="1" applyNumberFormat="1" applyFont="1" applyBorder="1" applyAlignment="1">
      <alignment horizontal="center" vertical="center"/>
    </xf>
    <xf numFmtId="166" fontId="32" fillId="4" borderId="0" xfId="3" applyNumberFormat="1" applyFont="1" applyFill="1" applyBorder="1" applyAlignment="1">
      <alignment horizontal="center" vertical="center"/>
    </xf>
    <xf numFmtId="166" fontId="32" fillId="0" borderId="0" xfId="3" applyNumberFormat="1" applyFont="1" applyBorder="1" applyAlignment="1">
      <alignment horizontal="center" vertical="center"/>
    </xf>
    <xf numFmtId="166" fontId="32" fillId="9" borderId="0" xfId="3" applyNumberFormat="1" applyFont="1" applyFill="1" applyBorder="1" applyAlignment="1">
      <alignment horizontal="center" vertical="center"/>
    </xf>
    <xf numFmtId="166" fontId="32" fillId="6" borderId="0" xfId="3" applyNumberFormat="1" applyFont="1" applyFill="1" applyBorder="1" applyAlignment="1">
      <alignment horizontal="center" vertical="center"/>
    </xf>
    <xf numFmtId="166" fontId="32" fillId="6" borderId="13" xfId="3" applyNumberFormat="1" applyFont="1" applyFill="1" applyBorder="1" applyAlignment="1">
      <alignment horizontal="center" vertical="center"/>
    </xf>
    <xf numFmtId="170" fontId="32" fillId="4" borderId="0" xfId="3" applyNumberFormat="1" applyFont="1" applyFill="1" applyBorder="1" applyAlignment="1">
      <alignment horizontal="center" vertical="center"/>
    </xf>
    <xf numFmtId="170" fontId="32" fillId="0" borderId="0" xfId="3" applyNumberFormat="1" applyFont="1" applyBorder="1" applyAlignment="1">
      <alignment horizontal="center" vertical="center"/>
    </xf>
    <xf numFmtId="170" fontId="32" fillId="9" borderId="0" xfId="3" applyNumberFormat="1" applyFont="1" applyFill="1" applyBorder="1" applyAlignment="1">
      <alignment horizontal="center" vertical="center"/>
    </xf>
    <xf numFmtId="170" fontId="32" fillId="6" borderId="0" xfId="3" applyNumberFormat="1" applyFont="1" applyFill="1" applyBorder="1" applyAlignment="1">
      <alignment horizontal="center" vertical="center"/>
    </xf>
    <xf numFmtId="170" fontId="32" fillId="6" borderId="13" xfId="3" applyNumberFormat="1" applyFont="1" applyFill="1" applyBorder="1" applyAlignment="1">
      <alignment horizontal="center" vertical="center"/>
    </xf>
    <xf numFmtId="0" fontId="35" fillId="0" borderId="0" xfId="0" applyFont="1" applyAlignment="1">
      <alignment vertical="center"/>
    </xf>
    <xf numFmtId="0" fontId="28" fillId="0" borderId="0" xfId="0" applyFont="1" applyAlignment="1">
      <alignment horizontal="left" vertical="center" wrapText="1"/>
    </xf>
    <xf numFmtId="168" fontId="10" fillId="3" borderId="0" xfId="1" applyNumberFormat="1" applyFont="1" applyFill="1" applyAlignment="1">
      <alignment horizontal="center" vertical="center"/>
    </xf>
    <xf numFmtId="165" fontId="28" fillId="0" borderId="0" xfId="2" applyNumberFormat="1" applyFont="1" applyAlignment="1">
      <alignment horizontal="center" vertical="center"/>
    </xf>
    <xf numFmtId="165" fontId="28" fillId="3" borderId="0" xfId="0" applyNumberFormat="1" applyFont="1" applyFill="1" applyAlignment="1">
      <alignment horizontal="center" vertical="center"/>
    </xf>
    <xf numFmtId="0" fontId="25" fillId="0" borderId="0" xfId="0" applyFont="1" applyAlignment="1">
      <alignment horizontal="left" vertical="center" wrapText="1"/>
    </xf>
    <xf numFmtId="170" fontId="25" fillId="0" borderId="0" xfId="3" applyNumberFormat="1" applyFont="1" applyAlignment="1">
      <alignment horizontal="center" vertical="center"/>
    </xf>
    <xf numFmtId="170" fontId="28" fillId="3" borderId="0" xfId="3" applyNumberFormat="1" applyFont="1" applyFill="1" applyBorder="1" applyAlignment="1">
      <alignment horizontal="center" vertical="center"/>
    </xf>
    <xf numFmtId="0" fontId="26" fillId="0" borderId="0" xfId="0" applyFont="1" applyAlignment="1">
      <alignment horizontal="left" vertical="center" wrapText="1"/>
    </xf>
    <xf numFmtId="165" fontId="26" fillId="0" borderId="0" xfId="0" applyNumberFormat="1" applyFont="1" applyAlignment="1">
      <alignment horizontal="center" vertical="center"/>
    </xf>
    <xf numFmtId="0" fontId="28" fillId="0" borderId="1" xfId="0" applyFont="1" applyBorder="1" applyAlignment="1">
      <alignment horizontal="left" vertical="center" wrapText="1"/>
    </xf>
    <xf numFmtId="168" fontId="10" fillId="3" borderId="1" xfId="1" applyNumberFormat="1" applyFont="1" applyFill="1" applyBorder="1" applyAlignment="1">
      <alignment horizontal="center" vertical="center"/>
    </xf>
    <xf numFmtId="165" fontId="28" fillId="0" borderId="0" xfId="0" applyNumberFormat="1" applyFont="1" applyAlignment="1">
      <alignment horizontal="center" vertical="center"/>
    </xf>
    <xf numFmtId="0" fontId="30" fillId="0" borderId="0" xfId="0" applyFont="1" applyAlignment="1">
      <alignment horizontal="left" vertical="center" wrapText="1"/>
    </xf>
    <xf numFmtId="170" fontId="30" fillId="0" borderId="0" xfId="3" applyNumberFormat="1" applyFont="1" applyBorder="1" applyAlignment="1">
      <alignment horizontal="center" vertical="center"/>
    </xf>
    <xf numFmtId="170" fontId="25" fillId="3" borderId="0" xfId="3" applyNumberFormat="1" applyFont="1" applyFill="1" applyBorder="1" applyAlignment="1">
      <alignment horizontal="center" vertical="center"/>
    </xf>
    <xf numFmtId="166" fontId="26" fillId="0" borderId="0" xfId="3" applyNumberFormat="1" applyFont="1" applyBorder="1" applyAlignment="1">
      <alignment horizontal="center" vertical="center"/>
    </xf>
    <xf numFmtId="166" fontId="28" fillId="3" borderId="0" xfId="3" applyNumberFormat="1" applyFont="1" applyFill="1" applyBorder="1" applyAlignment="1">
      <alignment horizontal="center" vertical="center"/>
    </xf>
    <xf numFmtId="170" fontId="25" fillId="0" borderId="0" xfId="3" applyNumberFormat="1" applyFont="1" applyBorder="1" applyAlignment="1">
      <alignment horizontal="center" vertical="center"/>
    </xf>
    <xf numFmtId="167" fontId="25" fillId="0" borderId="0" xfId="3" applyNumberFormat="1" applyFont="1" applyBorder="1" applyAlignment="1">
      <alignment vertical="center"/>
    </xf>
    <xf numFmtId="167" fontId="25" fillId="3" borderId="0" xfId="3" applyNumberFormat="1" applyFont="1" applyFill="1" applyBorder="1" applyAlignment="1">
      <alignment vertical="center"/>
    </xf>
    <xf numFmtId="0" fontId="26" fillId="0" borderId="8" xfId="0" applyFont="1" applyBorder="1" applyAlignment="1">
      <alignment horizontal="left" vertical="center" wrapText="1"/>
    </xf>
    <xf numFmtId="168" fontId="29" fillId="2" borderId="7" xfId="1" applyNumberFormat="1" applyFont="1" applyFill="1" applyBorder="1" applyAlignment="1">
      <alignment horizontal="center" vertical="center"/>
    </xf>
    <xf numFmtId="168" fontId="10" fillId="3" borderId="7" xfId="1" applyNumberFormat="1" applyFont="1" applyFill="1" applyBorder="1" applyAlignment="1">
      <alignment horizontal="center" vertical="center"/>
    </xf>
    <xf numFmtId="168" fontId="10" fillId="3" borderId="13" xfId="1" applyNumberFormat="1" applyFont="1" applyFill="1" applyBorder="1" applyAlignment="1">
      <alignment horizontal="center" vertical="center"/>
    </xf>
    <xf numFmtId="165" fontId="26" fillId="3" borderId="0" xfId="0" applyNumberFormat="1" applyFont="1" applyFill="1" applyAlignment="1">
      <alignment vertical="center"/>
    </xf>
    <xf numFmtId="170" fontId="30" fillId="0" borderId="0" xfId="3" applyNumberFormat="1" applyFont="1" applyAlignment="1">
      <alignment horizontal="center" vertical="center"/>
    </xf>
    <xf numFmtId="167" fontId="26" fillId="0" borderId="0" xfId="3" applyNumberFormat="1" applyFont="1" applyAlignment="1">
      <alignment vertical="center"/>
    </xf>
    <xf numFmtId="9" fontId="26" fillId="0" borderId="0" xfId="3" applyFont="1" applyAlignment="1">
      <alignment vertical="center"/>
    </xf>
    <xf numFmtId="9" fontId="28" fillId="3" borderId="0" xfId="3" applyFont="1" applyFill="1" applyAlignment="1">
      <alignment vertical="center"/>
    </xf>
    <xf numFmtId="0" fontId="12" fillId="8" borderId="13" xfId="0" applyFont="1" applyFill="1" applyBorder="1" applyAlignment="1">
      <alignment horizontal="left"/>
    </xf>
    <xf numFmtId="0" fontId="27" fillId="0" borderId="13" xfId="0" applyFont="1" applyBorder="1" applyAlignment="1">
      <alignment vertical="center" wrapText="1"/>
    </xf>
    <xf numFmtId="0" fontId="27" fillId="0" borderId="1" xfId="0" applyFont="1" applyBorder="1" applyAlignment="1">
      <alignment vertical="center" wrapText="1"/>
    </xf>
    <xf numFmtId="168" fontId="22" fillId="0" borderId="3" xfId="0" applyNumberFormat="1" applyFont="1" applyBorder="1" applyAlignment="1">
      <alignment horizontal="center" vertical="center"/>
    </xf>
    <xf numFmtId="168" fontId="22" fillId="0" borderId="17" xfId="0" applyNumberFormat="1" applyFont="1" applyBorder="1" applyAlignment="1">
      <alignment horizontal="center" vertical="center"/>
    </xf>
    <xf numFmtId="168" fontId="26" fillId="2" borderId="2" xfId="1" applyNumberFormat="1" applyFont="1" applyFill="1" applyBorder="1" applyAlignment="1">
      <alignment horizontal="center" vertical="center"/>
    </xf>
    <xf numFmtId="0" fontId="27" fillId="0" borderId="0" xfId="0" applyFont="1" applyAlignment="1">
      <alignment horizontal="left" vertical="top" wrapText="1"/>
    </xf>
    <xf numFmtId="164" fontId="28" fillId="2" borderId="7" xfId="0" applyNumberFormat="1" applyFont="1" applyFill="1" applyBorder="1"/>
    <xf numFmtId="164" fontId="28" fillId="2" borderId="0" xfId="0" applyNumberFormat="1" applyFont="1" applyFill="1"/>
    <xf numFmtId="165" fontId="28" fillId="2" borderId="0" xfId="2" applyNumberFormat="1" applyFont="1" applyFill="1" applyAlignment="1">
      <alignment horizontal="center" vertical="center"/>
    </xf>
    <xf numFmtId="170" fontId="25" fillId="2" borderId="0" xfId="3" applyNumberFormat="1" applyFont="1" applyFill="1" applyAlignment="1">
      <alignment horizontal="center" vertical="center"/>
    </xf>
    <xf numFmtId="165" fontId="26" fillId="2" borderId="0" xfId="0" applyNumberFormat="1" applyFont="1" applyFill="1" applyAlignment="1">
      <alignment horizontal="center" vertical="center"/>
    </xf>
    <xf numFmtId="165" fontId="28" fillId="2" borderId="0" xfId="0" applyNumberFormat="1" applyFont="1" applyFill="1" applyAlignment="1">
      <alignment horizontal="center" vertical="center"/>
    </xf>
    <xf numFmtId="170" fontId="30" fillId="2" borderId="0" xfId="3" applyNumberFormat="1" applyFont="1" applyFill="1" applyBorder="1" applyAlignment="1">
      <alignment horizontal="center" vertical="center"/>
    </xf>
    <xf numFmtId="166" fontId="26" fillId="2" borderId="0" xfId="3" applyNumberFormat="1" applyFont="1" applyFill="1" applyBorder="1" applyAlignment="1">
      <alignment horizontal="center" vertical="center"/>
    </xf>
    <xf numFmtId="170" fontId="25" fillId="2" borderId="0" xfId="3" applyNumberFormat="1" applyFont="1" applyFill="1" applyBorder="1" applyAlignment="1">
      <alignment horizontal="center" vertical="center"/>
    </xf>
    <xf numFmtId="164" fontId="26" fillId="2" borderId="0" xfId="1" applyNumberFormat="1" applyFont="1" applyFill="1" applyAlignment="1">
      <alignment horizontal="right" vertical="center"/>
    </xf>
    <xf numFmtId="167" fontId="25" fillId="2" borderId="0" xfId="3" applyNumberFormat="1" applyFont="1" applyFill="1" applyBorder="1" applyAlignment="1">
      <alignment vertical="center"/>
    </xf>
    <xf numFmtId="166" fontId="26" fillId="2" borderId="0" xfId="3" applyNumberFormat="1" applyFont="1" applyFill="1" applyBorder="1" applyAlignment="1">
      <alignment vertical="center"/>
    </xf>
    <xf numFmtId="165" fontId="28" fillId="2" borderId="0" xfId="2" applyNumberFormat="1" applyFont="1" applyFill="1" applyAlignment="1">
      <alignment vertical="center"/>
    </xf>
    <xf numFmtId="170" fontId="30" fillId="2" borderId="0" xfId="3" applyNumberFormat="1" applyFont="1" applyFill="1" applyAlignment="1">
      <alignment horizontal="center" vertical="center"/>
    </xf>
    <xf numFmtId="9" fontId="26" fillId="2" borderId="0" xfId="3" applyFont="1" applyFill="1" applyAlignment="1">
      <alignment vertical="center"/>
    </xf>
    <xf numFmtId="165" fontId="26" fillId="2" borderId="0" xfId="0" applyNumberFormat="1" applyFont="1" applyFill="1" applyAlignment="1">
      <alignment vertical="center"/>
    </xf>
    <xf numFmtId="165" fontId="28" fillId="2" borderId="0" xfId="2" applyNumberFormat="1" applyFont="1" applyFill="1" applyBorder="1" applyAlignment="1">
      <alignment vertical="center"/>
    </xf>
    <xf numFmtId="165" fontId="28" fillId="2" borderId="0" xfId="0" applyNumberFormat="1" applyFont="1" applyFill="1" applyAlignment="1">
      <alignment vertical="center"/>
    </xf>
    <xf numFmtId="169" fontId="29" fillId="9" borderId="0" xfId="1" applyNumberFormat="1" applyFont="1" applyFill="1" applyAlignment="1">
      <alignment horizontal="center" vertical="center"/>
    </xf>
    <xf numFmtId="169" fontId="29" fillId="5" borderId="0" xfId="1" applyNumberFormat="1" applyFont="1" applyFill="1" applyAlignment="1">
      <alignment horizontal="center" vertical="center"/>
    </xf>
    <xf numFmtId="169" fontId="29" fillId="10" borderId="0" xfId="1" applyNumberFormat="1" applyFont="1" applyFill="1" applyAlignment="1">
      <alignment horizontal="center" vertical="center"/>
    </xf>
    <xf numFmtId="0" fontId="27" fillId="0" borderId="0" xfId="0" applyFont="1" applyAlignment="1">
      <alignment vertical="top" wrapText="1"/>
    </xf>
    <xf numFmtId="0" fontId="35" fillId="0" borderId="0" xfId="0" applyFont="1" applyAlignment="1">
      <alignment vertical="top" wrapText="1"/>
    </xf>
    <xf numFmtId="0" fontId="43" fillId="0" borderId="0" xfId="0" applyFont="1" applyAlignment="1">
      <alignment horizontal="center" vertical="center"/>
    </xf>
    <xf numFmtId="0" fontId="26" fillId="0" borderId="14" xfId="0" applyFont="1" applyBorder="1" applyAlignment="1">
      <alignment horizontal="left" vertical="center" wrapText="1" readingOrder="1"/>
    </xf>
    <xf numFmtId="0" fontId="54" fillId="0" borderId="0" xfId="0" applyFont="1" applyAlignment="1">
      <alignment vertical="top"/>
    </xf>
    <xf numFmtId="168" fontId="28" fillId="2" borderId="1" xfId="1" applyNumberFormat="1" applyFont="1" applyFill="1" applyBorder="1" applyAlignment="1">
      <alignment horizontal="center" vertical="center"/>
    </xf>
    <xf numFmtId="168" fontId="28" fillId="2" borderId="2" xfId="1" applyNumberFormat="1" applyFont="1" applyFill="1" applyBorder="1" applyAlignment="1">
      <alignment horizontal="center" vertical="center"/>
    </xf>
    <xf numFmtId="0" fontId="56" fillId="2" borderId="10" xfId="0" applyFont="1" applyFill="1" applyBorder="1" applyAlignment="1">
      <alignment horizontal="left" wrapText="1"/>
    </xf>
    <xf numFmtId="166" fontId="57" fillId="2" borderId="0" xfId="0" applyNumberFormat="1" applyFont="1" applyFill="1" applyAlignment="1">
      <alignment horizontal="center"/>
    </xf>
    <xf numFmtId="166" fontId="57" fillId="3" borderId="0" xfId="0" applyNumberFormat="1" applyFont="1" applyFill="1" applyAlignment="1">
      <alignment horizontal="center"/>
    </xf>
    <xf numFmtId="166" fontId="57" fillId="3" borderId="11" xfId="0" applyNumberFormat="1" applyFont="1" applyFill="1" applyBorder="1" applyAlignment="1">
      <alignment horizontal="center"/>
    </xf>
    <xf numFmtId="0" fontId="56" fillId="2" borderId="0" xfId="0" applyFont="1" applyFill="1"/>
    <xf numFmtId="0" fontId="19" fillId="0" borderId="0" xfId="0" applyFont="1" applyAlignment="1">
      <alignment vertical="top" wrapText="1"/>
    </xf>
    <xf numFmtId="0" fontId="27" fillId="0" borderId="0" xfId="0" applyFont="1" applyAlignment="1">
      <alignment horizontal="left" wrapText="1"/>
    </xf>
    <xf numFmtId="0" fontId="64" fillId="0" borderId="0" xfId="0" applyFont="1" applyAlignment="1">
      <alignment vertical="top"/>
    </xf>
    <xf numFmtId="0" fontId="4" fillId="0" borderId="0" xfId="0" applyFont="1" applyAlignment="1">
      <alignment horizontal="left" vertical="top" wrapText="1"/>
    </xf>
    <xf numFmtId="0" fontId="5" fillId="7" borderId="0" xfId="0" applyFont="1" applyFill="1" applyAlignment="1">
      <alignment horizontal="left" vertical="top" wrapText="1"/>
    </xf>
    <xf numFmtId="0" fontId="68" fillId="7" borderId="0" xfId="0" applyFont="1" applyFill="1" applyAlignment="1">
      <alignment horizontal="left" vertical="top" wrapText="1"/>
    </xf>
    <xf numFmtId="0" fontId="11" fillId="7" borderId="0" xfId="0" applyFont="1" applyFill="1" applyAlignment="1">
      <alignment horizontal="center" vertical="center" wrapText="1"/>
    </xf>
    <xf numFmtId="0" fontId="64" fillId="0" borderId="0" xfId="0" applyFont="1" applyAlignment="1">
      <alignment horizontal="left" vertical="top" wrapText="1"/>
    </xf>
    <xf numFmtId="0" fontId="61" fillId="0" borderId="0" xfId="0" applyFont="1" applyAlignment="1">
      <alignment horizontal="left" vertical="top" wrapText="1"/>
    </xf>
    <xf numFmtId="0" fontId="7" fillId="0" borderId="0" xfId="0" applyFont="1" applyAlignment="1">
      <alignment horizontal="center" vertical="top" wrapText="1"/>
    </xf>
    <xf numFmtId="0" fontId="9" fillId="0" borderId="0" xfId="0" applyFont="1" applyAlignment="1">
      <alignment horizontal="left" vertical="top" wrapText="1"/>
    </xf>
    <xf numFmtId="0" fontId="66" fillId="0" borderId="0" xfId="0" applyFont="1" applyAlignment="1">
      <alignment horizontal="left" vertical="center" wrapText="1"/>
    </xf>
    <xf numFmtId="0" fontId="14" fillId="0" borderId="0" xfId="0" applyFont="1" applyAlignment="1">
      <alignment horizontal="left" vertical="center" wrapText="1"/>
    </xf>
    <xf numFmtId="0" fontId="12" fillId="8" borderId="25" xfId="0" applyFont="1" applyFill="1" applyBorder="1" applyAlignment="1">
      <alignment horizontal="left" vertical="center"/>
    </xf>
    <xf numFmtId="0" fontId="12" fillId="8" borderId="27" xfId="0" applyFont="1" applyFill="1" applyBorder="1" applyAlignment="1">
      <alignment horizontal="left" vertical="center"/>
    </xf>
    <xf numFmtId="0" fontId="12" fillId="8" borderId="26" xfId="0" applyFont="1" applyFill="1" applyBorder="1" applyAlignment="1">
      <alignment horizontal="left" vertical="center"/>
    </xf>
    <xf numFmtId="0" fontId="12" fillId="8" borderId="29" xfId="0" applyFont="1" applyFill="1" applyBorder="1" applyAlignment="1">
      <alignment horizontal="left" vertical="center"/>
    </xf>
    <xf numFmtId="0" fontId="43" fillId="8" borderId="0" xfId="0" applyFont="1" applyFill="1" applyAlignment="1">
      <alignment horizontal="center" vertical="center"/>
    </xf>
    <xf numFmtId="0" fontId="32" fillId="0" borderId="0" xfId="0" applyFont="1" applyAlignment="1">
      <alignment horizontal="left" vertical="top" wrapText="1"/>
    </xf>
    <xf numFmtId="0" fontId="27" fillId="0" borderId="0" xfId="0" applyFont="1" applyAlignment="1">
      <alignment horizontal="left" vertical="top" wrapText="1"/>
    </xf>
    <xf numFmtId="0" fontId="43" fillId="8" borderId="19" xfId="0" applyFont="1" applyFill="1" applyBorder="1" applyAlignment="1">
      <alignment horizontal="center" vertical="center"/>
    </xf>
    <xf numFmtId="0" fontId="43" fillId="8" borderId="18" xfId="0" applyFont="1" applyFill="1" applyBorder="1" applyAlignment="1">
      <alignment horizontal="center" vertical="center"/>
    </xf>
    <xf numFmtId="0" fontId="43" fillId="8" borderId="20" xfId="0" applyFont="1" applyFill="1" applyBorder="1" applyAlignment="1">
      <alignment horizontal="center" vertical="center"/>
    </xf>
    <xf numFmtId="0" fontId="44" fillId="8" borderId="19" xfId="0" applyFont="1" applyFill="1" applyBorder="1" applyAlignment="1">
      <alignment horizontal="center" vertical="center"/>
    </xf>
    <xf numFmtId="0" fontId="44" fillId="8" borderId="18" xfId="0" applyFont="1" applyFill="1" applyBorder="1" applyAlignment="1">
      <alignment horizontal="center" vertical="center"/>
    </xf>
    <xf numFmtId="0" fontId="44" fillId="8" borderId="20" xfId="0" applyFont="1" applyFill="1" applyBorder="1" applyAlignment="1">
      <alignment horizontal="center" vertical="center"/>
    </xf>
    <xf numFmtId="0" fontId="27" fillId="2" borderId="0" xfId="0" applyFont="1" applyFill="1" applyAlignment="1">
      <alignment horizontal="left" wrapText="1"/>
    </xf>
    <xf numFmtId="0" fontId="27" fillId="0" borderId="0" xfId="0" applyFont="1" applyAlignment="1">
      <alignment horizontal="left" wrapText="1"/>
    </xf>
    <xf numFmtId="0" fontId="31" fillId="0" borderId="0" xfId="0" applyFont="1" applyAlignment="1">
      <alignment horizontal="left" wrapText="1"/>
    </xf>
    <xf numFmtId="0" fontId="43" fillId="8" borderId="0" xfId="0" applyFont="1" applyFill="1" applyAlignment="1">
      <alignment horizontal="center"/>
    </xf>
    <xf numFmtId="0" fontId="43" fillId="8" borderId="4" xfId="0" applyFont="1" applyFill="1" applyBorder="1" applyAlignment="1">
      <alignment horizontal="center" vertical="center" wrapText="1"/>
    </xf>
    <xf numFmtId="0" fontId="43" fillId="8" borderId="5" xfId="0" applyFont="1" applyFill="1" applyBorder="1" applyAlignment="1">
      <alignment horizontal="center" vertical="center" wrapText="1"/>
    </xf>
    <xf numFmtId="0" fontId="43" fillId="8" borderId="6" xfId="0" applyFont="1" applyFill="1" applyBorder="1" applyAlignment="1">
      <alignment horizontal="center" vertical="center" wrapText="1"/>
    </xf>
    <xf numFmtId="0" fontId="44" fillId="8" borderId="19" xfId="0" applyFont="1" applyFill="1" applyBorder="1" applyAlignment="1">
      <alignment horizontal="center" vertical="center" wrapText="1" readingOrder="1"/>
    </xf>
    <xf numFmtId="0" fontId="44" fillId="8" borderId="18" xfId="0" applyFont="1" applyFill="1" applyBorder="1" applyAlignment="1">
      <alignment horizontal="center" vertical="center" wrapText="1" readingOrder="1"/>
    </xf>
    <xf numFmtId="0" fontId="44" fillId="8" borderId="20" xfId="0" applyFont="1" applyFill="1" applyBorder="1" applyAlignment="1">
      <alignment horizontal="center" vertical="center" wrapText="1" readingOrder="1"/>
    </xf>
    <xf numFmtId="0" fontId="44" fillId="8" borderId="19" xfId="0" applyFont="1" applyFill="1" applyBorder="1" applyAlignment="1">
      <alignment horizontal="center" vertical="center" wrapText="1"/>
    </xf>
    <xf numFmtId="0" fontId="44" fillId="8" borderId="18" xfId="0" applyFont="1" applyFill="1" applyBorder="1" applyAlignment="1">
      <alignment horizontal="center" vertical="center" wrapText="1"/>
    </xf>
    <xf numFmtId="0" fontId="44" fillId="8" borderId="20" xfId="0" applyFont="1" applyFill="1" applyBorder="1" applyAlignment="1">
      <alignment horizontal="center" vertical="center" wrapText="1"/>
    </xf>
    <xf numFmtId="0" fontId="44" fillId="8" borderId="0" xfId="0" applyFont="1" applyFill="1" applyAlignment="1">
      <alignment horizontal="center" vertical="center" wrapText="1" readingOrder="1"/>
    </xf>
    <xf numFmtId="0" fontId="44" fillId="8" borderId="22" xfId="0" applyFont="1" applyFill="1" applyBorder="1" applyAlignment="1">
      <alignment horizontal="center" vertical="center" wrapText="1" readingOrder="1"/>
    </xf>
    <xf numFmtId="0" fontId="67" fillId="0" borderId="0" xfId="0" applyFont="1" applyAlignment="1">
      <alignment horizontal="left" wrapText="1"/>
    </xf>
    <xf numFmtId="0" fontId="14" fillId="0" borderId="0" xfId="0" applyFont="1" applyAlignment="1">
      <alignment horizontal="left" vertical="top" wrapText="1"/>
    </xf>
    <xf numFmtId="0" fontId="28" fillId="0" borderId="1" xfId="0" applyFont="1" applyBorder="1" applyAlignment="1">
      <alignment horizontal="left" vertical="center"/>
    </xf>
    <xf numFmtId="0" fontId="44" fillId="8" borderId="0" xfId="0" applyFont="1" applyFill="1" applyAlignment="1">
      <alignment horizontal="center" vertical="center"/>
    </xf>
    <xf numFmtId="0" fontId="44" fillId="8" borderId="30" xfId="0" applyFont="1" applyFill="1" applyBorder="1" applyAlignment="1">
      <alignment horizontal="center" vertical="center"/>
    </xf>
    <xf numFmtId="0" fontId="44" fillId="8" borderId="1" xfId="0" applyFont="1" applyFill="1" applyBorder="1" applyAlignment="1">
      <alignment horizontal="center" vertical="center"/>
    </xf>
    <xf numFmtId="0" fontId="44" fillId="8" borderId="31" xfId="0" applyFont="1" applyFill="1" applyBorder="1" applyAlignment="1">
      <alignment horizontal="center" vertical="center"/>
    </xf>
    <xf numFmtId="0" fontId="27" fillId="0" borderId="0" xfId="0" applyFont="1" applyAlignment="1">
      <alignment horizontal="left" vertical="center" wrapText="1"/>
    </xf>
    <xf numFmtId="0" fontId="43" fillId="8" borderId="19" xfId="0" applyFont="1" applyFill="1" applyBorder="1" applyAlignment="1">
      <alignment horizontal="center"/>
    </xf>
    <xf numFmtId="0" fontId="43" fillId="8" borderId="18" xfId="0" applyFont="1" applyFill="1" applyBorder="1" applyAlignment="1">
      <alignment horizontal="center"/>
    </xf>
    <xf numFmtId="0" fontId="43" fillId="8" borderId="20" xfId="0" applyFont="1" applyFill="1" applyBorder="1" applyAlignment="1">
      <alignment horizontal="center"/>
    </xf>
    <xf numFmtId="0" fontId="43" fillId="8" borderId="4" xfId="0" applyFont="1" applyFill="1" applyBorder="1" applyAlignment="1">
      <alignment horizontal="center" vertical="center"/>
    </xf>
    <xf numFmtId="0" fontId="43" fillId="8" borderId="5" xfId="0" applyFont="1" applyFill="1" applyBorder="1" applyAlignment="1">
      <alignment horizontal="center" vertical="center"/>
    </xf>
    <xf numFmtId="0" fontId="43" fillId="8" borderId="6" xfId="0" applyFont="1" applyFill="1" applyBorder="1" applyAlignment="1">
      <alignment horizontal="center" vertical="center"/>
    </xf>
    <xf numFmtId="0" fontId="55" fillId="0" borderId="0" xfId="0" applyFont="1" applyAlignment="1">
      <alignment horizontal="left" wrapText="1"/>
    </xf>
    <xf numFmtId="0" fontId="44" fillId="8" borderId="0" xfId="0" applyFont="1" applyFill="1" applyAlignment="1">
      <alignment horizontal="center"/>
    </xf>
    <xf numFmtId="0" fontId="43" fillId="8" borderId="0" xfId="0" applyFont="1" applyFill="1" applyAlignment="1">
      <alignment horizontal="center" readingOrder="1"/>
    </xf>
    <xf numFmtId="0" fontId="16" fillId="8" borderId="8"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9" xfId="0" applyFont="1" applyFill="1" applyBorder="1" applyAlignment="1">
      <alignment horizontal="center" vertical="center"/>
    </xf>
    <xf numFmtId="0" fontId="19" fillId="0" borderId="7" xfId="0" applyFont="1" applyBorder="1" applyAlignment="1">
      <alignment horizontal="left" vertical="top" wrapText="1"/>
    </xf>
    <xf numFmtId="0" fontId="19" fillId="0" borderId="0" xfId="0" applyFont="1" applyAlignment="1">
      <alignment horizontal="left" vertical="top" wrapText="1"/>
    </xf>
    <xf numFmtId="0" fontId="12" fillId="0" borderId="0" xfId="0" applyFont="1" applyAlignment="1">
      <alignment horizontal="center"/>
    </xf>
    <xf numFmtId="0" fontId="16" fillId="8" borderId="8"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9" xfId="0" applyFont="1" applyFill="1" applyBorder="1" applyAlignment="1">
      <alignment horizontal="center" vertical="center" wrapText="1"/>
    </xf>
  </cellXfs>
  <cellStyles count="67">
    <cellStyle name="Comma" xfId="2" builtinId="3"/>
    <cellStyle name="Comma 10" xfId="15" xr:uid="{92F14D69-D924-482C-A6C6-6D7F3521C6FD}"/>
    <cellStyle name="Comma 12" xfId="40" xr:uid="{9EE3FA3B-32A9-4283-927C-CB490C138E0A}"/>
    <cellStyle name="Comma 12 2" xfId="47" xr:uid="{A5F70242-22E8-448B-8A6A-7D0DE139F20D}"/>
    <cellStyle name="Comma 2" xfId="4" xr:uid="{1EF53914-8B0F-444B-AE6A-DF549E13B841}"/>
    <cellStyle name="Comma 2 2" xfId="11" xr:uid="{C922F77A-1E48-420B-BF35-F865D4FEE416}"/>
    <cellStyle name="Comma 2 2 2" xfId="55" xr:uid="{329E5917-5954-4449-95B2-8770F5794457}"/>
    <cellStyle name="Comma 2 2 3" xfId="64" xr:uid="{F0FD7220-8D91-4A10-B0A4-2A099DF533C3}"/>
    <cellStyle name="Comma 2 2 4" xfId="46" xr:uid="{57A3970F-11AD-484C-A658-87E979279D22}"/>
    <cellStyle name="Comma 2 2 5" xfId="31" xr:uid="{133A13E9-752D-4037-A21A-CFA5352228E8}"/>
    <cellStyle name="Comma 2 2 6" xfId="21" xr:uid="{EFA704A3-6FC2-462A-9F49-FA599D58C626}"/>
    <cellStyle name="Comma 2 3" xfId="50" xr:uid="{49A1A006-E4CD-4FEE-998B-73B8D783D459}"/>
    <cellStyle name="Comma 2 4" xfId="60" xr:uid="{4BF36542-228E-46FD-B52D-F4D5D6AA355E}"/>
    <cellStyle name="Comma 2 5" xfId="39" xr:uid="{2517069D-8EB2-4FF2-9A7B-6D1E2224FAE5}"/>
    <cellStyle name="Comma 2 6" xfId="26" xr:uid="{49E0272E-B948-40AC-B2C4-E54D7B9310F8}"/>
    <cellStyle name="Comma 2 7" xfId="16" xr:uid="{F475841D-FC9C-4D6E-AE68-F6DF487B0063}"/>
    <cellStyle name="Comma 3" xfId="5" xr:uid="{4E770FD4-42B4-4208-9ED0-9C729A751DF5}"/>
    <cellStyle name="Comma 3 2" xfId="12" xr:uid="{196FB740-B2AF-4970-AF6A-6936652109AC}"/>
    <cellStyle name="Comma 3 2 2" xfId="65" xr:uid="{A2696E67-6D18-4C14-A7D6-A575BF52D5A7}"/>
    <cellStyle name="Comma 3 2 3" xfId="56" xr:uid="{0E820926-7F29-4EFD-97F0-4972727C5340}"/>
    <cellStyle name="Comma 3 2 4" xfId="32" xr:uid="{5CF0671F-06D1-4A0B-9067-CEE95D337915}"/>
    <cellStyle name="Comma 3 2 5" xfId="22" xr:uid="{AF096711-5E23-4B6B-A1E4-A8297216EDB2}"/>
    <cellStyle name="Comma 3 3" xfId="51" xr:uid="{5D4826EC-9C78-4496-9B18-27462CDC0164}"/>
    <cellStyle name="Comma 3 4" xfId="61" xr:uid="{53AEFE70-FF0C-481E-88FB-FEEBBE705A90}"/>
    <cellStyle name="Comma 3 5" xfId="45" xr:uid="{16E477CF-E299-4852-BD6C-C47B05D035C9}"/>
    <cellStyle name="Comma 3 6" xfId="27" xr:uid="{E5E8E2B3-7712-47C7-AD49-D2A98D748A26}"/>
    <cellStyle name="Comma 3 7" xfId="17" xr:uid="{A02CACE7-DDFD-4199-A2CF-B5DDF8E592DB}"/>
    <cellStyle name="Comma 4" xfId="7" xr:uid="{439DD6E2-00E0-4D23-8941-688D32C53EF8}"/>
    <cellStyle name="Comma 4 2" xfId="13" xr:uid="{FAEB3793-E70F-43ED-8995-A5FF50284FBE}"/>
    <cellStyle name="Comma 4 2 2" xfId="66" xr:uid="{399DFAF7-E70C-439B-9B03-269CAC600DC9}"/>
    <cellStyle name="Comma 4 2 3" xfId="57" xr:uid="{B3DFB361-1928-4CFF-AB4B-0261EE9749F7}"/>
    <cellStyle name="Comma 4 2 4" xfId="33" xr:uid="{8A205515-62BC-4222-B738-6354188BD853}"/>
    <cellStyle name="Comma 4 2 5" xfId="23" xr:uid="{B341B649-6E7C-4C6F-914B-290A743A6289}"/>
    <cellStyle name="Comma 4 3" xfId="53" xr:uid="{85AFB581-A8C2-4C63-90A7-F1F9E0C73A13}"/>
    <cellStyle name="Comma 4 4" xfId="62" xr:uid="{FA16CE9A-4D0F-4AFE-83ED-3EACEA1CEC8E}"/>
    <cellStyle name="Comma 4 5" xfId="44" xr:uid="{D673719E-131F-4EA8-901E-2546BFA4CB69}"/>
    <cellStyle name="Comma 4 6" xfId="28" xr:uid="{399C9732-42CF-4B7A-B102-986991BCDFCC}"/>
    <cellStyle name="Comma 4 7" xfId="18" xr:uid="{5DF116EC-278D-41B3-8FEE-566DF6313B47}"/>
    <cellStyle name="Comma 5" xfId="10" xr:uid="{706EDC57-8205-4994-BDFD-612F2B6F7375}"/>
    <cellStyle name="Comma 5 2" xfId="63" xr:uid="{0B203944-6E4C-4CF3-8882-A0D01A45A9F3}"/>
    <cellStyle name="Comma 5 3" xfId="54" xr:uid="{6937F868-BCC9-4CC9-ABC0-3774A11F14EC}"/>
    <cellStyle name="Comma 5 4" xfId="30" xr:uid="{DEBCD372-074E-4DCF-8024-4B71C3679354}"/>
    <cellStyle name="Comma 5 5" xfId="20" xr:uid="{A62659CA-BBEC-419C-A757-A2513044D5CB}"/>
    <cellStyle name="Comma 6" xfId="35" xr:uid="{A6E2A894-9004-44B9-8F52-88F556356991}"/>
    <cellStyle name="Comma 6 2" xfId="49" xr:uid="{7822149D-CEDC-4F2E-B9AB-0C52A0B834FE}"/>
    <cellStyle name="Comma 7" xfId="36" xr:uid="{0078DD4D-69B3-4791-8986-AD9ADA5AFF58}"/>
    <cellStyle name="Comma 7 2" xfId="59" xr:uid="{479A9A4F-5B13-4409-B58F-D519F03B7D30}"/>
    <cellStyle name="Comma 8" xfId="37" xr:uid="{1314B162-5D84-49CD-96EA-87659AB796A7}"/>
    <cellStyle name="Comma 9" xfId="25" xr:uid="{EB68903B-EBF5-4ABC-BE08-95C9E8F4F436}"/>
    <cellStyle name="Currency 2" xfId="9" xr:uid="{7924A514-82A2-475E-A97F-4589A65ADCF3}"/>
    <cellStyle name="Currency 2 2" xfId="14" xr:uid="{2522A228-FEF4-4EE1-BFFB-3A7AD8C7F33E}"/>
    <cellStyle name="Currency 2 2 2" xfId="58" xr:uid="{295CB1A6-D045-4779-8135-F5073BC5C84D}"/>
    <cellStyle name="Currency 2 2 3" xfId="34" xr:uid="{6D392D70-778E-423B-9B3B-57443DD8B511}"/>
    <cellStyle name="Currency 2 2 4" xfId="24" xr:uid="{CA18C0C8-4122-446E-9DD0-DDBB1A98A7E8}"/>
    <cellStyle name="Currency 2 3" xfId="41" xr:uid="{623800AD-0FC0-4957-9092-1D05415B9EC6}"/>
    <cellStyle name="Currency 2 4" xfId="29" xr:uid="{332FB91E-4619-4630-850D-CAF9FF545F0E}"/>
    <cellStyle name="Currency 2 5" xfId="19" xr:uid="{AF8ACF95-E490-4327-93FB-AD30222E8BDE}"/>
    <cellStyle name="Normal" xfId="0" builtinId="0"/>
    <cellStyle name="Normal 19" xfId="43" xr:uid="{87F0AF4A-8486-4E22-82D0-1E25D4A9939E}"/>
    <cellStyle name="Normal 2" xfId="1" xr:uid="{D61BECD7-C251-449F-90DF-3D9D2B7758B1}"/>
    <cellStyle name="Normal 2 2" xfId="8" xr:uid="{C1428728-5AF3-43DF-A31E-13861DE1B701}"/>
    <cellStyle name="Normal 2 3" xfId="48" xr:uid="{DB35761B-C211-4AC7-8B63-CB6A6C196724}"/>
    <cellStyle name="Normal 2 4" xfId="42" xr:uid="{D6D3A267-C27E-4D9A-B3EC-47D7A37108A9}"/>
    <cellStyle name="Normal 3" xfId="6" xr:uid="{88310F2A-9306-4BE9-AA33-F92400B6D763}"/>
    <cellStyle name="Normal 3 2" xfId="52" xr:uid="{FBE3E5BF-9086-4F5D-9A63-FDC195D4C7F6}"/>
    <cellStyle name="Normal 3 3" xfId="38" xr:uid="{403D6216-85FE-4B8B-82A2-BBEE4022603D}"/>
    <cellStyle name="Percent" xfId="3" builtinId="5"/>
  </cellStyles>
  <dxfs count="0"/>
  <tableStyles count="0" defaultTableStyle="TableStyleMedium2" defaultPivotStyle="PivotStyleLight16"/>
  <colors>
    <mruColors>
      <color rgb="FF009CDE"/>
      <color rgb="FF021237"/>
      <color rgb="FFC5EE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169069</xdr:colOff>
      <xdr:row>0</xdr:row>
      <xdr:rowOff>0</xdr:rowOff>
    </xdr:from>
    <xdr:to>
      <xdr:col>17</xdr:col>
      <xdr:colOff>1223963</xdr:colOff>
      <xdr:row>18</xdr:row>
      <xdr:rowOff>702945</xdr:rowOff>
    </xdr:to>
    <xdr:sp macro="" textlink="">
      <xdr:nvSpPr>
        <xdr:cNvPr id="3" name="Shape 2">
          <a:extLst>
            <a:ext uri="{FF2B5EF4-FFF2-40B4-BE49-F238E27FC236}">
              <a16:creationId xmlns:a16="http://schemas.microsoft.com/office/drawing/2014/main" id="{C093CB39-20C0-4478-A820-6DEB6EB0D6BE}"/>
            </a:ext>
          </a:extLst>
        </xdr:cNvPr>
        <xdr:cNvSpPr/>
      </xdr:nvSpPr>
      <xdr:spPr>
        <a:xfrm>
          <a:off x="6955632" y="0"/>
          <a:ext cx="4090987" cy="4501039"/>
        </a:xfrm>
        <a:custGeom>
          <a:avLst/>
          <a:gdLst/>
          <a:ahLst/>
          <a:cxnLst/>
          <a:rect l="0" t="0" r="0" b="0"/>
          <a:pathLst>
            <a:path w="4505960" h="4503420">
              <a:moveTo>
                <a:pt x="4505566" y="2586824"/>
              </a:moveTo>
              <a:lnTo>
                <a:pt x="3546195" y="3546195"/>
              </a:lnTo>
              <a:lnTo>
                <a:pt x="4503381" y="4503381"/>
              </a:lnTo>
              <a:lnTo>
                <a:pt x="4505566" y="4501210"/>
              </a:lnTo>
              <a:lnTo>
                <a:pt x="4505566" y="2586824"/>
              </a:lnTo>
              <a:close/>
            </a:path>
            <a:path w="4505960" h="4503420">
              <a:moveTo>
                <a:pt x="4505566" y="0"/>
              </a:moveTo>
              <a:lnTo>
                <a:pt x="3330752" y="0"/>
              </a:lnTo>
              <a:lnTo>
                <a:pt x="1665376" y="1665376"/>
              </a:lnTo>
              <a:lnTo>
                <a:pt x="2622562" y="2622562"/>
              </a:lnTo>
              <a:lnTo>
                <a:pt x="4505566" y="739571"/>
              </a:lnTo>
              <a:lnTo>
                <a:pt x="4505566" y="0"/>
              </a:lnTo>
              <a:close/>
            </a:path>
            <a:path w="4505960" h="4503420">
              <a:moveTo>
                <a:pt x="1483499" y="0"/>
              </a:moveTo>
              <a:lnTo>
                <a:pt x="0" y="0"/>
              </a:lnTo>
              <a:lnTo>
                <a:pt x="741743" y="741743"/>
              </a:lnTo>
              <a:lnTo>
                <a:pt x="1483499" y="0"/>
              </a:lnTo>
              <a:close/>
            </a:path>
          </a:pathLst>
        </a:custGeom>
        <a:solidFill>
          <a:srgbClr val="00B0F0"/>
        </a:solidFill>
      </xdr:spPr>
      <xdr:style>
        <a:lnRef idx="2">
          <a:schemeClr val="accent5">
            <a:shade val="15000"/>
          </a:schemeClr>
        </a:lnRef>
        <a:fillRef idx="1">
          <a:schemeClr val="accent5"/>
        </a:fillRef>
        <a:effectRef idx="0">
          <a:schemeClr val="accent5"/>
        </a:effectRef>
        <a:fontRef idx="minor">
          <a:schemeClr val="lt1"/>
        </a:fontRef>
      </xdr:style>
    </xdr:sp>
    <xdr:clientData/>
  </xdr:twoCellAnchor>
  <xdr:oneCellAnchor>
    <xdr:from>
      <xdr:col>17</xdr:col>
      <xdr:colOff>180975</xdr:colOff>
      <xdr:row>20</xdr:row>
      <xdr:rowOff>47625</xdr:rowOff>
    </xdr:from>
    <xdr:ext cx="894715" cy="190500"/>
    <xdr:sp macro="" textlink="">
      <xdr:nvSpPr>
        <xdr:cNvPr id="2" name="Shape 3">
          <a:extLst>
            <a:ext uri="{FF2B5EF4-FFF2-40B4-BE49-F238E27FC236}">
              <a16:creationId xmlns:a16="http://schemas.microsoft.com/office/drawing/2014/main" id="{DCAA6A74-0F28-4B9E-9D15-0EB8B531BA63}"/>
            </a:ext>
          </a:extLst>
        </xdr:cNvPr>
        <xdr:cNvSpPr/>
      </xdr:nvSpPr>
      <xdr:spPr>
        <a:xfrm>
          <a:off x="9934575" y="5324475"/>
          <a:ext cx="894715" cy="190500"/>
        </a:xfrm>
        <a:custGeom>
          <a:avLst/>
          <a:gdLst/>
          <a:ahLst/>
          <a:cxnLst/>
          <a:rect l="0" t="0" r="0" b="0"/>
          <a:pathLst>
            <a:path w="894715" h="190500">
              <a:moveTo>
                <a:pt x="37274" y="148577"/>
              </a:moveTo>
              <a:lnTo>
                <a:pt x="0" y="148577"/>
              </a:lnTo>
              <a:lnTo>
                <a:pt x="0" y="185712"/>
              </a:lnTo>
              <a:lnTo>
                <a:pt x="37274" y="185712"/>
              </a:lnTo>
              <a:lnTo>
                <a:pt x="37274" y="148577"/>
              </a:lnTo>
              <a:close/>
            </a:path>
            <a:path w="894715" h="190500">
              <a:moveTo>
                <a:pt x="111886" y="74320"/>
              </a:moveTo>
              <a:lnTo>
                <a:pt x="0" y="74320"/>
              </a:lnTo>
              <a:lnTo>
                <a:pt x="0" y="111455"/>
              </a:lnTo>
              <a:lnTo>
                <a:pt x="111886" y="111455"/>
              </a:lnTo>
              <a:lnTo>
                <a:pt x="111886" y="74320"/>
              </a:lnTo>
              <a:close/>
            </a:path>
            <a:path w="894715" h="190500">
              <a:moveTo>
                <a:pt x="705916" y="42011"/>
              </a:moveTo>
              <a:lnTo>
                <a:pt x="665152" y="54313"/>
              </a:lnTo>
              <a:lnTo>
                <a:pt x="640295" y="86017"/>
              </a:lnTo>
              <a:lnTo>
                <a:pt x="635114" y="114617"/>
              </a:lnTo>
              <a:lnTo>
                <a:pt x="635436" y="122887"/>
              </a:lnTo>
              <a:lnTo>
                <a:pt x="650615" y="164107"/>
              </a:lnTo>
              <a:lnTo>
                <a:pt x="685558" y="187322"/>
              </a:lnTo>
              <a:lnTo>
                <a:pt x="708863" y="190500"/>
              </a:lnTo>
              <a:lnTo>
                <a:pt x="716742" y="190278"/>
              </a:lnTo>
              <a:lnTo>
                <a:pt x="756310" y="178943"/>
              </a:lnTo>
              <a:lnTo>
                <a:pt x="772820" y="165633"/>
              </a:lnTo>
              <a:lnTo>
                <a:pt x="768376" y="160655"/>
              </a:lnTo>
              <a:lnTo>
                <a:pt x="704634" y="160655"/>
              </a:lnTo>
              <a:lnTo>
                <a:pt x="700011" y="159854"/>
              </a:lnTo>
              <a:lnTo>
                <a:pt x="690702" y="156730"/>
              </a:lnTo>
              <a:lnTo>
                <a:pt x="686511" y="154457"/>
              </a:lnTo>
              <a:lnTo>
                <a:pt x="682853" y="151472"/>
              </a:lnTo>
              <a:lnTo>
                <a:pt x="679196" y="148539"/>
              </a:lnTo>
              <a:lnTo>
                <a:pt x="676198" y="144932"/>
              </a:lnTo>
              <a:lnTo>
                <a:pt x="671626" y="136652"/>
              </a:lnTo>
              <a:lnTo>
                <a:pt x="670483" y="132003"/>
              </a:lnTo>
              <a:lnTo>
                <a:pt x="670483" y="126885"/>
              </a:lnTo>
              <a:lnTo>
                <a:pt x="774573" y="126885"/>
              </a:lnTo>
              <a:lnTo>
                <a:pt x="774573" y="121869"/>
              </a:lnTo>
              <a:lnTo>
                <a:pt x="774351" y="114507"/>
              </a:lnTo>
              <a:lnTo>
                <a:pt x="773659" y="107051"/>
              </a:lnTo>
              <a:lnTo>
                <a:pt x="772818" y="101600"/>
              </a:lnTo>
              <a:lnTo>
                <a:pt x="670204" y="101600"/>
              </a:lnTo>
              <a:lnTo>
                <a:pt x="670204" y="98044"/>
              </a:lnTo>
              <a:lnTo>
                <a:pt x="671017" y="94488"/>
              </a:lnTo>
              <a:lnTo>
                <a:pt x="674154" y="87388"/>
              </a:lnTo>
              <a:lnTo>
                <a:pt x="676427" y="84162"/>
              </a:lnTo>
              <a:lnTo>
                <a:pt x="679424" y="81318"/>
              </a:lnTo>
              <a:lnTo>
                <a:pt x="682371" y="78486"/>
              </a:lnTo>
              <a:lnTo>
                <a:pt x="686130" y="76111"/>
              </a:lnTo>
              <a:lnTo>
                <a:pt x="695071" y="72326"/>
              </a:lnTo>
              <a:lnTo>
                <a:pt x="700163" y="71424"/>
              </a:lnTo>
              <a:lnTo>
                <a:pt x="762144" y="71424"/>
              </a:lnTo>
              <a:lnTo>
                <a:pt x="759447" y="67208"/>
              </a:lnTo>
              <a:lnTo>
                <a:pt x="723501" y="43753"/>
              </a:lnTo>
              <a:lnTo>
                <a:pt x="715070" y="42447"/>
              </a:lnTo>
              <a:lnTo>
                <a:pt x="705916" y="42011"/>
              </a:lnTo>
              <a:close/>
            </a:path>
            <a:path w="894715" h="190500">
              <a:moveTo>
                <a:pt x="753795" y="144322"/>
              </a:moveTo>
              <a:lnTo>
                <a:pt x="715949" y="160655"/>
              </a:lnTo>
              <a:lnTo>
                <a:pt x="768376" y="160655"/>
              </a:lnTo>
              <a:lnTo>
                <a:pt x="753795" y="144322"/>
              </a:lnTo>
              <a:close/>
            </a:path>
            <a:path w="894715" h="190500">
              <a:moveTo>
                <a:pt x="762144" y="71424"/>
              </a:moveTo>
              <a:lnTo>
                <a:pt x="711288" y="71424"/>
              </a:lnTo>
              <a:lnTo>
                <a:pt x="716038" y="72377"/>
              </a:lnTo>
              <a:lnTo>
                <a:pt x="724357" y="76111"/>
              </a:lnTo>
              <a:lnTo>
                <a:pt x="738632" y="98044"/>
              </a:lnTo>
              <a:lnTo>
                <a:pt x="738632" y="101600"/>
              </a:lnTo>
              <a:lnTo>
                <a:pt x="772818" y="101600"/>
              </a:lnTo>
              <a:lnTo>
                <a:pt x="763176" y="73038"/>
              </a:lnTo>
              <a:lnTo>
                <a:pt x="762144" y="71424"/>
              </a:lnTo>
              <a:close/>
            </a:path>
            <a:path w="894715" h="190500">
              <a:moveTo>
                <a:pt x="276834" y="44234"/>
              </a:moveTo>
              <a:lnTo>
                <a:pt x="241744" y="44234"/>
              </a:lnTo>
              <a:lnTo>
                <a:pt x="241795" y="131953"/>
              </a:lnTo>
              <a:lnTo>
                <a:pt x="255435" y="173113"/>
              </a:lnTo>
              <a:lnTo>
                <a:pt x="295275" y="188658"/>
              </a:lnTo>
              <a:lnTo>
                <a:pt x="300837" y="188658"/>
              </a:lnTo>
              <a:lnTo>
                <a:pt x="305790" y="188087"/>
              </a:lnTo>
              <a:lnTo>
                <a:pt x="310159" y="186855"/>
              </a:lnTo>
              <a:lnTo>
                <a:pt x="314540" y="185674"/>
              </a:lnTo>
              <a:lnTo>
                <a:pt x="337261" y="169989"/>
              </a:lnTo>
              <a:lnTo>
                <a:pt x="371779" y="169989"/>
              </a:lnTo>
              <a:lnTo>
                <a:pt x="371779" y="158762"/>
              </a:lnTo>
              <a:lnTo>
                <a:pt x="295236" y="158762"/>
              </a:lnTo>
              <a:lnTo>
                <a:pt x="288950" y="156349"/>
              </a:lnTo>
              <a:lnTo>
                <a:pt x="279260" y="146685"/>
              </a:lnTo>
              <a:lnTo>
                <a:pt x="276834" y="139814"/>
              </a:lnTo>
              <a:lnTo>
                <a:pt x="276834" y="44234"/>
              </a:lnTo>
              <a:close/>
            </a:path>
            <a:path w="894715" h="190500">
              <a:moveTo>
                <a:pt x="371779" y="169989"/>
              </a:moveTo>
              <a:lnTo>
                <a:pt x="337261" y="169989"/>
              </a:lnTo>
              <a:lnTo>
                <a:pt x="338162" y="185712"/>
              </a:lnTo>
              <a:lnTo>
                <a:pt x="371779" y="185712"/>
              </a:lnTo>
              <a:lnTo>
                <a:pt x="371779" y="169989"/>
              </a:lnTo>
              <a:close/>
            </a:path>
            <a:path w="894715" h="190500">
              <a:moveTo>
                <a:pt x="371779" y="44234"/>
              </a:moveTo>
              <a:lnTo>
                <a:pt x="336689" y="44234"/>
              </a:lnTo>
              <a:lnTo>
                <a:pt x="336689" y="122008"/>
              </a:lnTo>
              <a:lnTo>
                <a:pt x="336550" y="122008"/>
              </a:lnTo>
              <a:lnTo>
                <a:pt x="336550" y="127177"/>
              </a:lnTo>
              <a:lnTo>
                <a:pt x="335699" y="131953"/>
              </a:lnTo>
              <a:lnTo>
                <a:pt x="332371" y="140817"/>
              </a:lnTo>
              <a:lnTo>
                <a:pt x="330034" y="144703"/>
              </a:lnTo>
              <a:lnTo>
                <a:pt x="327037" y="148056"/>
              </a:lnTo>
              <a:lnTo>
                <a:pt x="324091" y="151422"/>
              </a:lnTo>
              <a:lnTo>
                <a:pt x="320484" y="154025"/>
              </a:lnTo>
              <a:lnTo>
                <a:pt x="312166" y="157822"/>
              </a:lnTo>
              <a:lnTo>
                <a:pt x="307733" y="158762"/>
              </a:lnTo>
              <a:lnTo>
                <a:pt x="371779" y="158762"/>
              </a:lnTo>
              <a:lnTo>
                <a:pt x="371779" y="44234"/>
              </a:lnTo>
              <a:close/>
            </a:path>
            <a:path w="894715" h="190500">
              <a:moveTo>
                <a:pt x="834491" y="44284"/>
              </a:moveTo>
              <a:lnTo>
                <a:pt x="800874" y="44284"/>
              </a:lnTo>
              <a:lnTo>
                <a:pt x="800874" y="185762"/>
              </a:lnTo>
              <a:lnTo>
                <a:pt x="835964" y="185762"/>
              </a:lnTo>
              <a:lnTo>
                <a:pt x="835964" y="104063"/>
              </a:lnTo>
              <a:lnTo>
                <a:pt x="836904" y="99415"/>
              </a:lnTo>
              <a:lnTo>
                <a:pt x="866635" y="75399"/>
              </a:lnTo>
              <a:lnTo>
                <a:pt x="888026" y="75399"/>
              </a:lnTo>
              <a:lnTo>
                <a:pt x="890793" y="62661"/>
              </a:lnTo>
              <a:lnTo>
                <a:pt x="835393" y="62661"/>
              </a:lnTo>
              <a:lnTo>
                <a:pt x="834491" y="44284"/>
              </a:lnTo>
              <a:close/>
            </a:path>
            <a:path w="894715" h="190500">
              <a:moveTo>
                <a:pt x="888026" y="75399"/>
              </a:moveTo>
              <a:lnTo>
                <a:pt x="874763" y="75399"/>
              </a:lnTo>
              <a:lnTo>
                <a:pt x="877658" y="75590"/>
              </a:lnTo>
              <a:lnTo>
                <a:pt x="882650" y="76352"/>
              </a:lnTo>
              <a:lnTo>
                <a:pt x="885075" y="77063"/>
              </a:lnTo>
              <a:lnTo>
                <a:pt x="887450" y="78054"/>
              </a:lnTo>
              <a:lnTo>
                <a:pt x="888026" y="75399"/>
              </a:lnTo>
              <a:close/>
            </a:path>
            <a:path w="894715" h="190500">
              <a:moveTo>
                <a:pt x="880706" y="42481"/>
              </a:moveTo>
              <a:lnTo>
                <a:pt x="871575" y="42481"/>
              </a:lnTo>
              <a:lnTo>
                <a:pt x="866482" y="43192"/>
              </a:lnTo>
              <a:lnTo>
                <a:pt x="835393" y="62661"/>
              </a:lnTo>
              <a:lnTo>
                <a:pt x="890793" y="62661"/>
              </a:lnTo>
              <a:lnTo>
                <a:pt x="894588" y="45186"/>
              </a:lnTo>
              <a:lnTo>
                <a:pt x="891832" y="44145"/>
              </a:lnTo>
              <a:lnTo>
                <a:pt x="889076" y="43484"/>
              </a:lnTo>
              <a:lnTo>
                <a:pt x="886409" y="43053"/>
              </a:lnTo>
              <a:lnTo>
                <a:pt x="883742" y="42672"/>
              </a:lnTo>
              <a:lnTo>
                <a:pt x="880706" y="42481"/>
              </a:lnTo>
              <a:close/>
            </a:path>
            <a:path w="894715" h="190500">
              <a:moveTo>
                <a:pt x="880084" y="50"/>
              </a:moveTo>
              <a:lnTo>
                <a:pt x="876096" y="50"/>
              </a:lnTo>
              <a:lnTo>
                <a:pt x="875233" y="18567"/>
              </a:lnTo>
              <a:lnTo>
                <a:pt x="879233" y="18567"/>
              </a:lnTo>
              <a:lnTo>
                <a:pt x="879703" y="6540"/>
              </a:lnTo>
              <a:lnTo>
                <a:pt x="883719" y="6540"/>
              </a:lnTo>
              <a:lnTo>
                <a:pt x="880084" y="50"/>
              </a:lnTo>
              <a:close/>
            </a:path>
            <a:path w="894715" h="190500">
              <a:moveTo>
                <a:pt x="893946" y="6438"/>
              </a:moveTo>
              <a:lnTo>
                <a:pt x="889787" y="6438"/>
              </a:lnTo>
              <a:lnTo>
                <a:pt x="890308" y="18567"/>
              </a:lnTo>
              <a:lnTo>
                <a:pt x="894537" y="18567"/>
              </a:lnTo>
              <a:lnTo>
                <a:pt x="893946" y="6438"/>
              </a:lnTo>
              <a:close/>
            </a:path>
            <a:path w="894715" h="190500">
              <a:moveTo>
                <a:pt x="883719" y="6540"/>
              </a:moveTo>
              <a:lnTo>
                <a:pt x="879703" y="6540"/>
              </a:lnTo>
              <a:lnTo>
                <a:pt x="883742" y="13690"/>
              </a:lnTo>
              <a:lnTo>
                <a:pt x="885939" y="13690"/>
              </a:lnTo>
              <a:lnTo>
                <a:pt x="888581" y="8712"/>
              </a:lnTo>
              <a:lnTo>
                <a:pt x="884936" y="8712"/>
              </a:lnTo>
              <a:lnTo>
                <a:pt x="883719" y="6540"/>
              </a:lnTo>
              <a:close/>
            </a:path>
            <a:path w="894715" h="190500">
              <a:moveTo>
                <a:pt x="893635" y="50"/>
              </a:moveTo>
              <a:lnTo>
                <a:pt x="889647" y="50"/>
              </a:lnTo>
              <a:lnTo>
                <a:pt x="884936" y="8712"/>
              </a:lnTo>
              <a:lnTo>
                <a:pt x="888581" y="8712"/>
              </a:lnTo>
              <a:lnTo>
                <a:pt x="889787" y="6438"/>
              </a:lnTo>
              <a:lnTo>
                <a:pt x="893946" y="6438"/>
              </a:lnTo>
              <a:lnTo>
                <a:pt x="893635" y="50"/>
              </a:lnTo>
              <a:close/>
            </a:path>
            <a:path w="894715" h="190500">
              <a:moveTo>
                <a:pt x="867435" y="3746"/>
              </a:moveTo>
              <a:lnTo>
                <a:pt x="863206" y="3746"/>
              </a:lnTo>
              <a:lnTo>
                <a:pt x="863206" y="18567"/>
              </a:lnTo>
              <a:lnTo>
                <a:pt x="867435" y="18567"/>
              </a:lnTo>
              <a:lnTo>
                <a:pt x="867435" y="3746"/>
              </a:lnTo>
              <a:close/>
            </a:path>
            <a:path w="894715" h="190500">
              <a:moveTo>
                <a:pt x="873429" y="50"/>
              </a:moveTo>
              <a:lnTo>
                <a:pt x="857161" y="50"/>
              </a:lnTo>
              <a:lnTo>
                <a:pt x="857161" y="3746"/>
              </a:lnTo>
              <a:lnTo>
                <a:pt x="873429" y="3746"/>
              </a:lnTo>
              <a:lnTo>
                <a:pt x="873429" y="50"/>
              </a:lnTo>
              <a:close/>
            </a:path>
            <a:path w="894715" h="190500">
              <a:moveTo>
                <a:pt x="575246" y="74320"/>
              </a:moveTo>
              <a:lnTo>
                <a:pt x="540156" y="74320"/>
              </a:lnTo>
              <a:lnTo>
                <a:pt x="540156" y="146024"/>
              </a:lnTo>
              <a:lnTo>
                <a:pt x="558888" y="183959"/>
              </a:lnTo>
              <a:lnTo>
                <a:pt x="578002" y="190119"/>
              </a:lnTo>
              <a:lnTo>
                <a:pt x="594880" y="190119"/>
              </a:lnTo>
              <a:lnTo>
                <a:pt x="602449" y="188887"/>
              </a:lnTo>
              <a:lnTo>
                <a:pt x="615899" y="183959"/>
              </a:lnTo>
              <a:lnTo>
                <a:pt x="622744" y="179844"/>
              </a:lnTo>
              <a:lnTo>
                <a:pt x="629691" y="174117"/>
              </a:lnTo>
              <a:lnTo>
                <a:pt x="620376" y="160566"/>
              </a:lnTo>
              <a:lnTo>
                <a:pt x="586232" y="160566"/>
              </a:lnTo>
              <a:lnTo>
                <a:pt x="581901" y="158432"/>
              </a:lnTo>
              <a:lnTo>
                <a:pt x="576580" y="149961"/>
              </a:lnTo>
              <a:lnTo>
                <a:pt x="575246" y="143891"/>
              </a:lnTo>
              <a:lnTo>
                <a:pt x="575246" y="74320"/>
              </a:lnTo>
              <a:close/>
            </a:path>
            <a:path w="894715" h="190500">
              <a:moveTo>
                <a:pt x="614807" y="152463"/>
              </a:moveTo>
              <a:lnTo>
                <a:pt x="611809" y="154736"/>
              </a:lnTo>
              <a:lnTo>
                <a:pt x="608672" y="156591"/>
              </a:lnTo>
              <a:lnTo>
                <a:pt x="602119" y="159766"/>
              </a:lnTo>
              <a:lnTo>
                <a:pt x="597687" y="160566"/>
              </a:lnTo>
              <a:lnTo>
                <a:pt x="620376" y="160566"/>
              </a:lnTo>
              <a:lnTo>
                <a:pt x="614807" y="152463"/>
              </a:lnTo>
              <a:close/>
            </a:path>
            <a:path w="894715" h="190500">
              <a:moveTo>
                <a:pt x="612711" y="44234"/>
              </a:moveTo>
              <a:lnTo>
                <a:pt x="516382" y="44234"/>
              </a:lnTo>
              <a:lnTo>
                <a:pt x="516382" y="74320"/>
              </a:lnTo>
              <a:lnTo>
                <a:pt x="612711" y="74320"/>
              </a:lnTo>
              <a:lnTo>
                <a:pt x="612711" y="44234"/>
              </a:lnTo>
              <a:close/>
            </a:path>
            <a:path w="894715" h="190500">
              <a:moveTo>
                <a:pt x="575246" y="50"/>
              </a:moveTo>
              <a:lnTo>
                <a:pt x="540156" y="50"/>
              </a:lnTo>
              <a:lnTo>
                <a:pt x="540156" y="44234"/>
              </a:lnTo>
              <a:lnTo>
                <a:pt x="575246" y="44234"/>
              </a:lnTo>
              <a:lnTo>
                <a:pt x="575246" y="50"/>
              </a:lnTo>
              <a:close/>
            </a:path>
            <a:path w="894715" h="190500">
              <a:moveTo>
                <a:pt x="454952" y="74320"/>
              </a:moveTo>
              <a:lnTo>
                <a:pt x="419862" y="74320"/>
              </a:lnTo>
              <a:lnTo>
                <a:pt x="419862" y="146024"/>
              </a:lnTo>
              <a:lnTo>
                <a:pt x="438594" y="183959"/>
              </a:lnTo>
              <a:lnTo>
                <a:pt x="457708" y="190119"/>
              </a:lnTo>
              <a:lnTo>
                <a:pt x="474586" y="190119"/>
              </a:lnTo>
              <a:lnTo>
                <a:pt x="482142" y="188887"/>
              </a:lnTo>
              <a:lnTo>
                <a:pt x="495604" y="183959"/>
              </a:lnTo>
              <a:lnTo>
                <a:pt x="502450" y="179844"/>
              </a:lnTo>
              <a:lnTo>
                <a:pt x="509397" y="174117"/>
              </a:lnTo>
              <a:lnTo>
                <a:pt x="500082" y="160566"/>
              </a:lnTo>
              <a:lnTo>
                <a:pt x="465937" y="160566"/>
              </a:lnTo>
              <a:lnTo>
                <a:pt x="461606" y="158432"/>
              </a:lnTo>
              <a:lnTo>
                <a:pt x="458939" y="154216"/>
              </a:lnTo>
              <a:lnTo>
                <a:pt x="456285" y="149961"/>
              </a:lnTo>
              <a:lnTo>
                <a:pt x="454952" y="143891"/>
              </a:lnTo>
              <a:lnTo>
                <a:pt x="454952" y="74320"/>
              </a:lnTo>
              <a:close/>
            </a:path>
            <a:path w="894715" h="190500">
              <a:moveTo>
                <a:pt x="494512" y="152463"/>
              </a:moveTo>
              <a:lnTo>
                <a:pt x="477393" y="160566"/>
              </a:lnTo>
              <a:lnTo>
                <a:pt x="500082" y="160566"/>
              </a:lnTo>
              <a:lnTo>
                <a:pt x="494512" y="152463"/>
              </a:lnTo>
              <a:close/>
            </a:path>
            <a:path w="894715" h="190500">
              <a:moveTo>
                <a:pt x="492417" y="44234"/>
              </a:moveTo>
              <a:lnTo>
                <a:pt x="396087" y="44234"/>
              </a:lnTo>
              <a:lnTo>
                <a:pt x="396087" y="74320"/>
              </a:lnTo>
              <a:lnTo>
                <a:pt x="492417" y="74320"/>
              </a:lnTo>
              <a:lnTo>
                <a:pt x="492417" y="44234"/>
              </a:lnTo>
              <a:close/>
            </a:path>
            <a:path w="894715" h="190500">
              <a:moveTo>
                <a:pt x="454952" y="50"/>
              </a:moveTo>
              <a:lnTo>
                <a:pt x="419862" y="50"/>
              </a:lnTo>
              <a:lnTo>
                <a:pt x="419862" y="44234"/>
              </a:lnTo>
              <a:lnTo>
                <a:pt x="454952" y="44234"/>
              </a:lnTo>
              <a:lnTo>
                <a:pt x="454952" y="50"/>
              </a:lnTo>
              <a:close/>
            </a:path>
            <a:path w="894715" h="190500">
              <a:moveTo>
                <a:pt x="209791" y="50"/>
              </a:moveTo>
              <a:lnTo>
                <a:pt x="174701" y="50"/>
              </a:lnTo>
              <a:lnTo>
                <a:pt x="174701" y="185724"/>
              </a:lnTo>
              <a:lnTo>
                <a:pt x="209791" y="185724"/>
              </a:lnTo>
              <a:lnTo>
                <a:pt x="209791" y="50"/>
              </a:lnTo>
              <a:close/>
            </a:path>
            <a:path w="894715" h="190500">
              <a:moveTo>
                <a:pt x="149161" y="0"/>
              </a:moveTo>
              <a:lnTo>
                <a:pt x="0" y="0"/>
              </a:lnTo>
              <a:lnTo>
                <a:pt x="0" y="37134"/>
              </a:lnTo>
              <a:lnTo>
                <a:pt x="149161" y="37134"/>
              </a:lnTo>
              <a:lnTo>
                <a:pt x="149161" y="0"/>
              </a:lnTo>
              <a:close/>
            </a:path>
          </a:pathLst>
        </a:custGeom>
        <a:solidFill>
          <a:srgbClr val="FFFFFF"/>
        </a:solidFill>
      </xdr:spPr>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209549</xdr:colOff>
      <xdr:row>26</xdr:row>
      <xdr:rowOff>600076</xdr:rowOff>
    </xdr:from>
    <xdr:to>
      <xdr:col>11</xdr:col>
      <xdr:colOff>510752</xdr:colOff>
      <xdr:row>26</xdr:row>
      <xdr:rowOff>1000126</xdr:rowOff>
    </xdr:to>
    <xdr:sp macro="" textlink="">
      <xdr:nvSpPr>
        <xdr:cNvPr id="2" name="Shape 7">
          <a:extLst>
            <a:ext uri="{FF2B5EF4-FFF2-40B4-BE49-F238E27FC236}">
              <a16:creationId xmlns:a16="http://schemas.microsoft.com/office/drawing/2014/main" id="{C56949C6-3021-484E-A03E-1B41332B8127}"/>
            </a:ext>
          </a:extLst>
        </xdr:cNvPr>
        <xdr:cNvSpPr/>
      </xdr:nvSpPr>
      <xdr:spPr>
        <a:xfrm>
          <a:off x="7134224" y="6648451"/>
          <a:ext cx="301203" cy="400050"/>
        </a:xfrm>
        <a:custGeom>
          <a:avLst/>
          <a:gdLst/>
          <a:ahLst/>
          <a:cxnLst/>
          <a:rect l="0" t="0" r="0" b="0"/>
          <a:pathLst>
            <a:path w="216535" h="269875">
              <a:moveTo>
                <a:pt x="54076" y="215811"/>
              </a:moveTo>
              <a:lnTo>
                <a:pt x="0" y="215811"/>
              </a:lnTo>
              <a:lnTo>
                <a:pt x="0" y="269748"/>
              </a:lnTo>
              <a:lnTo>
                <a:pt x="54076" y="269748"/>
              </a:lnTo>
              <a:lnTo>
                <a:pt x="54076" y="215811"/>
              </a:lnTo>
              <a:close/>
            </a:path>
            <a:path w="216535" h="269875">
              <a:moveTo>
                <a:pt x="162280" y="107924"/>
              </a:moveTo>
              <a:lnTo>
                <a:pt x="0" y="107924"/>
              </a:lnTo>
              <a:lnTo>
                <a:pt x="0" y="161861"/>
              </a:lnTo>
              <a:lnTo>
                <a:pt x="162280" y="161861"/>
              </a:lnTo>
              <a:lnTo>
                <a:pt x="162280" y="107924"/>
              </a:lnTo>
              <a:close/>
            </a:path>
            <a:path w="216535" h="269875">
              <a:moveTo>
                <a:pt x="216408" y="0"/>
              </a:moveTo>
              <a:lnTo>
                <a:pt x="0" y="0"/>
              </a:lnTo>
              <a:lnTo>
                <a:pt x="0" y="53936"/>
              </a:lnTo>
              <a:lnTo>
                <a:pt x="216408" y="53936"/>
              </a:lnTo>
              <a:lnTo>
                <a:pt x="216408" y="0"/>
              </a:lnTo>
              <a:close/>
            </a:path>
          </a:pathLst>
        </a:custGeom>
        <a:solidFill>
          <a:srgbClr val="021237"/>
        </a:solidFill>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400050</xdr:colOff>
      <xdr:row>22</xdr:row>
      <xdr:rowOff>638175</xdr:rowOff>
    </xdr:from>
    <xdr:to>
      <xdr:col>18</xdr:col>
      <xdr:colOff>54610</xdr:colOff>
      <xdr:row>23</xdr:row>
      <xdr:rowOff>98425</xdr:rowOff>
    </xdr:to>
    <xdr:sp macro="" textlink="">
      <xdr:nvSpPr>
        <xdr:cNvPr id="3" name="Shape 7">
          <a:extLst>
            <a:ext uri="{FF2B5EF4-FFF2-40B4-BE49-F238E27FC236}">
              <a16:creationId xmlns:a16="http://schemas.microsoft.com/office/drawing/2014/main" id="{52CF676F-7FEF-4168-871E-EECE6695DA1F}"/>
            </a:ext>
          </a:extLst>
        </xdr:cNvPr>
        <xdr:cNvSpPr/>
      </xdr:nvSpPr>
      <xdr:spPr>
        <a:xfrm>
          <a:off x="11144250" y="5838825"/>
          <a:ext cx="216535" cy="269875"/>
        </a:xfrm>
        <a:custGeom>
          <a:avLst/>
          <a:gdLst/>
          <a:ahLst/>
          <a:cxnLst/>
          <a:rect l="0" t="0" r="0" b="0"/>
          <a:pathLst>
            <a:path w="216535" h="269875">
              <a:moveTo>
                <a:pt x="54076" y="215811"/>
              </a:moveTo>
              <a:lnTo>
                <a:pt x="0" y="215811"/>
              </a:lnTo>
              <a:lnTo>
                <a:pt x="0" y="269748"/>
              </a:lnTo>
              <a:lnTo>
                <a:pt x="54076" y="269748"/>
              </a:lnTo>
              <a:lnTo>
                <a:pt x="54076" y="215811"/>
              </a:lnTo>
              <a:close/>
            </a:path>
            <a:path w="216535" h="269875">
              <a:moveTo>
                <a:pt x="162280" y="107924"/>
              </a:moveTo>
              <a:lnTo>
                <a:pt x="0" y="107924"/>
              </a:lnTo>
              <a:lnTo>
                <a:pt x="0" y="161861"/>
              </a:lnTo>
              <a:lnTo>
                <a:pt x="162280" y="161861"/>
              </a:lnTo>
              <a:lnTo>
                <a:pt x="162280" y="107924"/>
              </a:lnTo>
              <a:close/>
            </a:path>
            <a:path w="216535" h="269875">
              <a:moveTo>
                <a:pt x="216408" y="0"/>
              </a:moveTo>
              <a:lnTo>
                <a:pt x="0" y="0"/>
              </a:lnTo>
              <a:lnTo>
                <a:pt x="0" y="53936"/>
              </a:lnTo>
              <a:lnTo>
                <a:pt x="216408" y="53936"/>
              </a:lnTo>
              <a:lnTo>
                <a:pt x="216408" y="0"/>
              </a:lnTo>
              <a:close/>
            </a:path>
          </a:pathLst>
        </a:custGeom>
        <a:solidFill>
          <a:srgbClr val="021237"/>
        </a:solid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FA483-EEA5-42D9-8EBA-9E8C3EFA6011}">
  <sheetPr>
    <tabColor rgb="FF002060"/>
    <pageSetUpPr fitToPage="1"/>
  </sheetPr>
  <dimension ref="B1:HH37"/>
  <sheetViews>
    <sheetView zoomScaleNormal="100" workbookViewId="0">
      <selection activeCell="C5" sqref="C5:N19"/>
    </sheetView>
  </sheetViews>
  <sheetFormatPr defaultRowHeight="15"/>
  <cols>
    <col min="1" max="1" width="1.5703125" customWidth="1"/>
    <col min="2" max="17" width="9.140625" style="1"/>
    <col min="18" max="18" width="18.42578125" style="1" customWidth="1"/>
    <col min="19" max="216" width="9.140625" style="1"/>
  </cols>
  <sheetData>
    <row r="1" spans="2:21" ht="15" customHeight="1">
      <c r="B1" s="7"/>
      <c r="C1" s="8"/>
      <c r="D1" s="8"/>
      <c r="E1" s="8"/>
      <c r="F1" s="8"/>
      <c r="G1" s="8"/>
      <c r="H1" s="8"/>
      <c r="I1" s="8"/>
      <c r="J1" s="8"/>
      <c r="K1" s="8"/>
      <c r="L1" s="8"/>
      <c r="M1" s="8"/>
      <c r="N1" s="8"/>
      <c r="O1" s="8"/>
      <c r="P1" s="8"/>
      <c r="Q1" s="9"/>
      <c r="R1" s="10"/>
    </row>
    <row r="2" spans="2:21" ht="15" customHeight="1">
      <c r="B2" s="11"/>
      <c r="C2" s="12"/>
      <c r="D2" s="12"/>
      <c r="E2" s="12"/>
      <c r="F2" s="12"/>
      <c r="G2" s="12"/>
      <c r="H2" s="12"/>
      <c r="I2" s="12"/>
      <c r="J2" s="12"/>
      <c r="K2" s="12"/>
      <c r="L2" s="12"/>
      <c r="M2" s="12"/>
      <c r="N2" s="12"/>
      <c r="O2" s="12"/>
      <c r="P2" s="12"/>
      <c r="Q2" s="13"/>
      <c r="R2" s="14"/>
    </row>
    <row r="3" spans="2:21" ht="15" customHeight="1">
      <c r="B3" s="11"/>
      <c r="C3" s="12"/>
      <c r="D3" s="12"/>
      <c r="E3" s="12"/>
      <c r="F3" s="12"/>
      <c r="G3" s="12"/>
      <c r="H3" s="12"/>
      <c r="I3" s="12"/>
      <c r="J3" s="12"/>
      <c r="K3" s="12"/>
      <c r="L3" s="12"/>
      <c r="M3" s="12"/>
      <c r="N3" s="12"/>
      <c r="O3" s="12"/>
      <c r="P3" s="12"/>
      <c r="Q3" s="13"/>
      <c r="R3" s="14"/>
    </row>
    <row r="4" spans="2:21" ht="15" customHeight="1">
      <c r="B4" s="11"/>
      <c r="C4" s="12"/>
      <c r="D4" s="12"/>
      <c r="E4" s="12"/>
      <c r="F4" s="12"/>
      <c r="G4" s="12"/>
      <c r="H4" s="12"/>
      <c r="I4" s="12"/>
      <c r="J4" s="12"/>
      <c r="K4" s="12"/>
      <c r="L4" s="12"/>
      <c r="M4" s="12"/>
      <c r="N4" s="12"/>
      <c r="O4" s="12"/>
      <c r="P4" s="12"/>
      <c r="Q4" s="13"/>
      <c r="R4" s="14"/>
    </row>
    <row r="5" spans="2:21" ht="15" customHeight="1">
      <c r="B5" s="11"/>
      <c r="C5" s="409" t="s">
        <v>325</v>
      </c>
      <c r="D5" s="409"/>
      <c r="E5" s="409"/>
      <c r="F5" s="409"/>
      <c r="G5" s="409"/>
      <c r="H5" s="409"/>
      <c r="I5" s="409"/>
      <c r="J5" s="409"/>
      <c r="K5" s="409"/>
      <c r="L5" s="409"/>
      <c r="M5" s="409"/>
      <c r="N5" s="409"/>
      <c r="O5" s="12"/>
      <c r="P5" s="12"/>
      <c r="Q5" s="13"/>
      <c r="R5" s="14"/>
    </row>
    <row r="6" spans="2:21" ht="15" customHeight="1">
      <c r="B6" s="11"/>
      <c r="C6" s="409"/>
      <c r="D6" s="409"/>
      <c r="E6" s="409"/>
      <c r="F6" s="409"/>
      <c r="G6" s="409"/>
      <c r="H6" s="409"/>
      <c r="I6" s="409"/>
      <c r="J6" s="409"/>
      <c r="K6" s="409"/>
      <c r="L6" s="409"/>
      <c r="M6" s="409"/>
      <c r="N6" s="409"/>
      <c r="O6" s="12"/>
      <c r="P6" s="12"/>
      <c r="Q6" s="13"/>
      <c r="R6" s="14"/>
    </row>
    <row r="7" spans="2:21" ht="44.25" customHeight="1">
      <c r="B7" s="11"/>
      <c r="C7" s="409"/>
      <c r="D7" s="409"/>
      <c r="E7" s="409"/>
      <c r="F7" s="409"/>
      <c r="G7" s="409"/>
      <c r="H7" s="409"/>
      <c r="I7" s="409"/>
      <c r="J7" s="409"/>
      <c r="K7" s="409"/>
      <c r="L7" s="409"/>
      <c r="M7" s="409"/>
      <c r="N7" s="409"/>
      <c r="O7" s="12"/>
      <c r="P7" s="12"/>
      <c r="Q7" s="13"/>
      <c r="R7" s="14"/>
    </row>
    <row r="8" spans="2:21" ht="15" customHeight="1">
      <c r="B8" s="15"/>
      <c r="C8" s="409"/>
      <c r="D8" s="409"/>
      <c r="E8" s="409"/>
      <c r="F8" s="409"/>
      <c r="G8" s="409"/>
      <c r="H8" s="409"/>
      <c r="I8" s="409"/>
      <c r="J8" s="409"/>
      <c r="K8" s="409"/>
      <c r="L8" s="409"/>
      <c r="M8" s="409"/>
      <c r="N8" s="409"/>
      <c r="O8" s="13"/>
      <c r="P8" s="13"/>
      <c r="Q8" s="13"/>
      <c r="R8" s="14"/>
    </row>
    <row r="9" spans="2:21" ht="15" customHeight="1">
      <c r="B9" s="16"/>
      <c r="C9" s="409"/>
      <c r="D9" s="409"/>
      <c r="E9" s="409"/>
      <c r="F9" s="409"/>
      <c r="G9" s="409"/>
      <c r="H9" s="409"/>
      <c r="I9" s="409"/>
      <c r="J9" s="409"/>
      <c r="K9" s="409"/>
      <c r="L9" s="409"/>
      <c r="M9" s="409"/>
      <c r="N9" s="409"/>
      <c r="O9" s="12"/>
      <c r="P9" s="12"/>
      <c r="Q9" s="12"/>
      <c r="R9" s="17"/>
      <c r="S9" s="2"/>
      <c r="T9" s="2"/>
      <c r="U9" s="2"/>
    </row>
    <row r="10" spans="2:21" ht="15" customHeight="1">
      <c r="B10" s="16"/>
      <c r="C10" s="409"/>
      <c r="D10" s="409"/>
      <c r="E10" s="409"/>
      <c r="F10" s="409"/>
      <c r="G10" s="409"/>
      <c r="H10" s="409"/>
      <c r="I10" s="409"/>
      <c r="J10" s="409"/>
      <c r="K10" s="409"/>
      <c r="L10" s="409"/>
      <c r="M10" s="409"/>
      <c r="N10" s="409"/>
      <c r="O10" s="12"/>
      <c r="P10" s="12"/>
      <c r="Q10" s="12"/>
      <c r="R10" s="17"/>
      <c r="S10" s="2"/>
      <c r="T10" s="2"/>
      <c r="U10" s="2"/>
    </row>
    <row r="11" spans="2:21" ht="15" customHeight="1">
      <c r="B11" s="16"/>
      <c r="C11" s="409"/>
      <c r="D11" s="409"/>
      <c r="E11" s="409"/>
      <c r="F11" s="409"/>
      <c r="G11" s="409"/>
      <c r="H11" s="409"/>
      <c r="I11" s="409"/>
      <c r="J11" s="409"/>
      <c r="K11" s="409"/>
      <c r="L11" s="409"/>
      <c r="M11" s="409"/>
      <c r="N11" s="409"/>
      <c r="O11" s="12"/>
      <c r="P11" s="12"/>
      <c r="Q11" s="12"/>
      <c r="R11" s="17"/>
      <c r="S11" s="2"/>
      <c r="T11" s="2"/>
      <c r="U11" s="2"/>
    </row>
    <row r="12" spans="2:21" ht="15" customHeight="1">
      <c r="B12" s="16"/>
      <c r="C12" s="409"/>
      <c r="D12" s="409"/>
      <c r="E12" s="409"/>
      <c r="F12" s="409"/>
      <c r="G12" s="409"/>
      <c r="H12" s="409"/>
      <c r="I12" s="409"/>
      <c r="J12" s="409"/>
      <c r="K12" s="409"/>
      <c r="L12" s="409"/>
      <c r="M12" s="409"/>
      <c r="N12" s="409"/>
      <c r="O12" s="12"/>
      <c r="P12" s="12"/>
      <c r="Q12" s="12"/>
      <c r="R12" s="17"/>
      <c r="S12" s="2"/>
      <c r="T12" s="2"/>
      <c r="U12" s="2"/>
    </row>
    <row r="13" spans="2:21" ht="15" customHeight="1">
      <c r="B13" s="16"/>
      <c r="C13" s="409"/>
      <c r="D13" s="409"/>
      <c r="E13" s="409"/>
      <c r="F13" s="409"/>
      <c r="G13" s="409"/>
      <c r="H13" s="409"/>
      <c r="I13" s="409"/>
      <c r="J13" s="409"/>
      <c r="K13" s="409"/>
      <c r="L13" s="409"/>
      <c r="M13" s="409"/>
      <c r="N13" s="409"/>
      <c r="O13" s="12"/>
      <c r="P13" s="12"/>
      <c r="Q13" s="12"/>
      <c r="R13" s="17"/>
      <c r="S13" s="2"/>
      <c r="T13" s="2"/>
      <c r="U13" s="2"/>
    </row>
    <row r="14" spans="2:21" ht="15" customHeight="1">
      <c r="B14" s="16"/>
      <c r="C14" s="409"/>
      <c r="D14" s="409"/>
      <c r="E14" s="409"/>
      <c r="F14" s="409"/>
      <c r="G14" s="409"/>
      <c r="H14" s="409"/>
      <c r="I14" s="409"/>
      <c r="J14" s="409"/>
      <c r="K14" s="409"/>
      <c r="L14" s="409"/>
      <c r="M14" s="409"/>
      <c r="N14" s="409"/>
      <c r="O14" s="12"/>
      <c r="P14" s="12"/>
      <c r="Q14" s="12"/>
      <c r="R14" s="17"/>
      <c r="S14" s="2"/>
      <c r="T14" s="2"/>
      <c r="U14" s="2"/>
    </row>
    <row r="15" spans="2:21" ht="15" customHeight="1">
      <c r="B15" s="16"/>
      <c r="C15" s="409"/>
      <c r="D15" s="409"/>
      <c r="E15" s="409"/>
      <c r="F15" s="409"/>
      <c r="G15" s="409"/>
      <c r="H15" s="409"/>
      <c r="I15" s="409"/>
      <c r="J15" s="409"/>
      <c r="K15" s="409"/>
      <c r="L15" s="409"/>
      <c r="M15" s="409"/>
      <c r="N15" s="409"/>
      <c r="O15" s="12"/>
      <c r="P15" s="12"/>
      <c r="Q15" s="12"/>
      <c r="R15" s="17"/>
      <c r="S15" s="2"/>
      <c r="T15" s="2"/>
      <c r="U15" s="2"/>
    </row>
    <row r="16" spans="2:21" ht="15" customHeight="1">
      <c r="B16" s="16"/>
      <c r="C16" s="409"/>
      <c r="D16" s="409"/>
      <c r="E16" s="409"/>
      <c r="F16" s="409"/>
      <c r="G16" s="409"/>
      <c r="H16" s="409"/>
      <c r="I16" s="409"/>
      <c r="J16" s="409"/>
      <c r="K16" s="409"/>
      <c r="L16" s="409"/>
      <c r="M16" s="409"/>
      <c r="N16" s="409"/>
      <c r="O16" s="12"/>
      <c r="P16" s="12"/>
      <c r="Q16" s="12"/>
      <c r="R16" s="17"/>
      <c r="S16" s="2"/>
      <c r="T16" s="2"/>
      <c r="U16" s="2"/>
    </row>
    <row r="17" spans="2:21" ht="15" customHeight="1">
      <c r="B17" s="16"/>
      <c r="C17" s="409"/>
      <c r="D17" s="409"/>
      <c r="E17" s="409"/>
      <c r="F17" s="409"/>
      <c r="G17" s="409"/>
      <c r="H17" s="409"/>
      <c r="I17" s="409"/>
      <c r="J17" s="409"/>
      <c r="K17" s="409"/>
      <c r="L17" s="409"/>
      <c r="M17" s="409"/>
      <c r="N17" s="409"/>
      <c r="O17" s="12"/>
      <c r="P17" s="12"/>
      <c r="Q17" s="12"/>
      <c r="R17" s="17"/>
      <c r="S17" s="2"/>
      <c r="T17" s="2"/>
      <c r="U17" s="2"/>
    </row>
    <row r="18" spans="2:21" ht="15" customHeight="1">
      <c r="B18" s="16"/>
      <c r="C18" s="409"/>
      <c r="D18" s="409"/>
      <c r="E18" s="409"/>
      <c r="F18" s="409"/>
      <c r="G18" s="409"/>
      <c r="H18" s="409"/>
      <c r="I18" s="409"/>
      <c r="J18" s="409"/>
      <c r="K18" s="409"/>
      <c r="L18" s="409"/>
      <c r="M18" s="409"/>
      <c r="N18" s="409"/>
      <c r="O18" s="12"/>
      <c r="P18" s="12"/>
      <c r="Q18" s="12"/>
      <c r="R18" s="17"/>
      <c r="S18" s="2"/>
      <c r="T18" s="2"/>
      <c r="U18" s="2"/>
    </row>
    <row r="19" spans="2:21" ht="144" customHeight="1">
      <c r="B19" s="16"/>
      <c r="C19" s="409"/>
      <c r="D19" s="409"/>
      <c r="E19" s="409"/>
      <c r="F19" s="409"/>
      <c r="G19" s="409"/>
      <c r="H19" s="409"/>
      <c r="I19" s="409"/>
      <c r="J19" s="409"/>
      <c r="K19" s="409"/>
      <c r="L19" s="409"/>
      <c r="M19" s="409"/>
      <c r="N19" s="409"/>
      <c r="O19" s="12"/>
      <c r="P19" s="13"/>
      <c r="Q19" s="13"/>
      <c r="R19" s="14"/>
    </row>
    <row r="20" spans="2:21" ht="15" customHeight="1">
      <c r="B20" s="16"/>
      <c r="C20" s="410" t="s">
        <v>366</v>
      </c>
      <c r="D20" s="410"/>
      <c r="E20" s="410"/>
      <c r="F20" s="410"/>
      <c r="G20" s="410"/>
      <c r="H20" s="410"/>
      <c r="I20" s="410"/>
      <c r="J20" s="410"/>
      <c r="K20" s="410"/>
      <c r="L20" s="410"/>
      <c r="M20" s="410"/>
      <c r="N20" s="410"/>
      <c r="O20" s="410"/>
      <c r="P20" s="410"/>
      <c r="Q20" s="410"/>
      <c r="R20" s="14"/>
    </row>
    <row r="21" spans="2:21" ht="23.25" customHeight="1">
      <c r="B21" s="16"/>
      <c r="C21" s="410"/>
      <c r="D21" s="410"/>
      <c r="E21" s="410"/>
      <c r="F21" s="410"/>
      <c r="G21" s="410"/>
      <c r="H21" s="410"/>
      <c r="I21" s="410"/>
      <c r="J21" s="410"/>
      <c r="K21" s="410"/>
      <c r="L21" s="410"/>
      <c r="M21" s="410"/>
      <c r="N21" s="410"/>
      <c r="O21" s="410"/>
      <c r="P21" s="410"/>
      <c r="Q21" s="410"/>
      <c r="R21" s="14"/>
    </row>
    <row r="22" spans="2:21" ht="15" customHeight="1">
      <c r="B22" s="16"/>
      <c r="C22" s="410"/>
      <c r="D22" s="410"/>
      <c r="E22" s="410"/>
      <c r="F22" s="410"/>
      <c r="G22" s="410"/>
      <c r="H22" s="410"/>
      <c r="I22" s="410"/>
      <c r="J22" s="410"/>
      <c r="K22" s="410"/>
      <c r="L22" s="410"/>
      <c r="M22" s="410"/>
      <c r="N22" s="410"/>
      <c r="O22" s="410"/>
      <c r="P22" s="410"/>
      <c r="Q22" s="410"/>
      <c r="R22" s="14"/>
    </row>
    <row r="23" spans="2:21" ht="15" customHeight="1">
      <c r="B23" s="16"/>
      <c r="C23" s="410"/>
      <c r="D23" s="410"/>
      <c r="E23" s="410"/>
      <c r="F23" s="410"/>
      <c r="G23" s="410"/>
      <c r="H23" s="410"/>
      <c r="I23" s="410"/>
      <c r="J23" s="410"/>
      <c r="K23" s="410"/>
      <c r="L23" s="410"/>
      <c r="M23" s="410"/>
      <c r="N23" s="410"/>
      <c r="O23" s="410"/>
      <c r="P23" s="410"/>
      <c r="Q23" s="410"/>
      <c r="R23" s="14"/>
    </row>
    <row r="24" spans="2:21">
      <c r="B24" s="16"/>
      <c r="C24" s="410"/>
      <c r="D24" s="410"/>
      <c r="E24" s="410"/>
      <c r="F24" s="410"/>
      <c r="G24" s="410"/>
      <c r="H24" s="410"/>
      <c r="I24" s="410"/>
      <c r="J24" s="410"/>
      <c r="K24" s="410"/>
      <c r="L24" s="410"/>
      <c r="M24" s="410"/>
      <c r="N24" s="410"/>
      <c r="O24" s="410"/>
      <c r="P24" s="410"/>
      <c r="Q24" s="410"/>
      <c r="R24" s="14"/>
    </row>
    <row r="25" spans="2:21">
      <c r="B25" s="16"/>
      <c r="C25" s="410"/>
      <c r="D25" s="410"/>
      <c r="E25" s="410"/>
      <c r="F25" s="410"/>
      <c r="G25" s="410"/>
      <c r="H25" s="410"/>
      <c r="I25" s="410"/>
      <c r="J25" s="410"/>
      <c r="K25" s="410"/>
      <c r="L25" s="410"/>
      <c r="M25" s="410"/>
      <c r="N25" s="410"/>
      <c r="O25" s="410"/>
      <c r="P25" s="410"/>
      <c r="Q25" s="410"/>
      <c r="R25" s="14"/>
    </row>
    <row r="26" spans="2:21" ht="15.75" thickBot="1">
      <c r="B26" s="18"/>
      <c r="C26" s="19"/>
      <c r="D26" s="19"/>
      <c r="E26" s="19"/>
      <c r="F26" s="19"/>
      <c r="G26" s="19"/>
      <c r="H26" s="19"/>
      <c r="I26" s="19"/>
      <c r="J26" s="19"/>
      <c r="K26" s="19"/>
      <c r="L26" s="19"/>
      <c r="M26" s="19"/>
      <c r="N26" s="19"/>
      <c r="O26" s="19"/>
      <c r="P26" s="19"/>
      <c r="Q26" s="19"/>
      <c r="R26" s="20"/>
    </row>
    <row r="27" spans="2:21">
      <c r="F27" s="408"/>
      <c r="G27" s="408"/>
      <c r="H27" s="408"/>
      <c r="I27" s="408"/>
      <c r="J27" s="408"/>
      <c r="K27" s="408"/>
      <c r="L27" s="408"/>
      <c r="M27" s="408"/>
      <c r="N27" s="408"/>
      <c r="O27" s="408"/>
      <c r="P27" s="408"/>
      <c r="Q27" s="408"/>
    </row>
    <row r="28" spans="2:21">
      <c r="F28" s="408"/>
      <c r="G28" s="408"/>
      <c r="H28" s="408"/>
      <c r="I28" s="408"/>
      <c r="J28" s="408"/>
      <c r="K28" s="408"/>
      <c r="L28" s="408"/>
      <c r="M28" s="408"/>
      <c r="N28" s="408"/>
      <c r="O28" s="408"/>
      <c r="P28" s="408"/>
      <c r="Q28" s="408"/>
    </row>
    <row r="29" spans="2:21">
      <c r="F29" s="408"/>
      <c r="G29" s="408"/>
      <c r="H29" s="408"/>
      <c r="I29" s="408"/>
      <c r="J29" s="408"/>
      <c r="K29" s="408"/>
      <c r="L29" s="408"/>
      <c r="M29" s="408"/>
      <c r="N29" s="408"/>
      <c r="O29" s="408"/>
      <c r="P29" s="408"/>
      <c r="Q29" s="408"/>
    </row>
    <row r="30" spans="2:21">
      <c r="F30" s="408"/>
      <c r="G30" s="408"/>
      <c r="H30" s="408"/>
      <c r="I30" s="408"/>
      <c r="J30" s="408"/>
      <c r="K30" s="408"/>
      <c r="L30" s="408"/>
      <c r="M30" s="408"/>
      <c r="N30" s="408"/>
      <c r="O30" s="408"/>
      <c r="P30" s="408"/>
      <c r="Q30" s="408"/>
    </row>
    <row r="31" spans="2:21">
      <c r="F31" s="408"/>
      <c r="G31" s="408"/>
      <c r="H31" s="408"/>
      <c r="I31" s="408"/>
      <c r="J31" s="408"/>
      <c r="K31" s="408"/>
      <c r="L31" s="408"/>
      <c r="M31" s="408"/>
      <c r="N31" s="408"/>
      <c r="O31" s="408"/>
      <c r="P31" s="408"/>
      <c r="Q31" s="408"/>
    </row>
    <row r="32" spans="2:21">
      <c r="F32" s="408"/>
      <c r="G32" s="408"/>
      <c r="H32" s="408"/>
      <c r="I32" s="408"/>
      <c r="J32" s="408"/>
      <c r="K32" s="408"/>
      <c r="L32" s="408"/>
      <c r="M32" s="408"/>
      <c r="N32" s="408"/>
      <c r="O32" s="408"/>
      <c r="P32" s="408"/>
      <c r="Q32" s="408"/>
    </row>
    <row r="33" spans="6:17">
      <c r="F33" s="408"/>
      <c r="G33" s="408"/>
      <c r="H33" s="408"/>
      <c r="I33" s="408"/>
      <c r="J33" s="408"/>
      <c r="K33" s="408"/>
      <c r="L33" s="408"/>
      <c r="M33" s="408"/>
      <c r="N33" s="408"/>
      <c r="O33" s="408"/>
      <c r="P33" s="408"/>
      <c r="Q33" s="408"/>
    </row>
    <row r="34" spans="6:17">
      <c r="F34" s="408"/>
      <c r="G34" s="408"/>
      <c r="H34" s="408"/>
      <c r="I34" s="408"/>
      <c r="J34" s="408"/>
      <c r="K34" s="408"/>
      <c r="L34" s="408"/>
      <c r="M34" s="408"/>
      <c r="N34" s="408"/>
      <c r="O34" s="408"/>
      <c r="P34" s="408"/>
      <c r="Q34" s="408"/>
    </row>
    <row r="35" spans="6:17">
      <c r="F35" s="408"/>
      <c r="G35" s="408"/>
      <c r="H35" s="408"/>
      <c r="I35" s="408"/>
      <c r="J35" s="408"/>
      <c r="K35" s="408"/>
      <c r="L35" s="408"/>
      <c r="M35" s="408"/>
      <c r="N35" s="408"/>
      <c r="O35" s="408"/>
      <c r="P35" s="408"/>
      <c r="Q35" s="408"/>
    </row>
    <row r="36" spans="6:17">
      <c r="F36" s="408"/>
      <c r="G36" s="408"/>
      <c r="H36" s="408"/>
      <c r="I36" s="408"/>
      <c r="J36" s="408"/>
      <c r="K36" s="408"/>
      <c r="L36" s="408"/>
      <c r="M36" s="408"/>
      <c r="N36" s="408"/>
      <c r="O36" s="408"/>
      <c r="P36" s="408"/>
      <c r="Q36" s="408"/>
    </row>
    <row r="37" spans="6:17">
      <c r="F37" s="408"/>
      <c r="G37" s="408"/>
      <c r="H37" s="408"/>
      <c r="I37" s="408"/>
      <c r="J37" s="408"/>
      <c r="K37" s="408"/>
      <c r="L37" s="408"/>
      <c r="M37" s="408"/>
      <c r="N37" s="408"/>
      <c r="O37" s="408"/>
      <c r="P37" s="408"/>
      <c r="Q37" s="408"/>
    </row>
  </sheetData>
  <mergeCells count="3">
    <mergeCell ref="F27:Q37"/>
    <mergeCell ref="C5:N19"/>
    <mergeCell ref="C20:Q25"/>
  </mergeCells>
  <phoneticPr fontId="48" type="noConversion"/>
  <printOptions horizontalCentered="1"/>
  <pageMargins left="0.23622047244094491" right="0.23622047244094491" top="0.74803149606299213" bottom="0.74803149606299213" header="0.31496062992125984" footer="0.31496062992125984"/>
  <pageSetup scale="81"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326E7-A524-4361-B634-FD3215DB4244}">
  <sheetPr>
    <tabColor theme="3" tint="0.79998168889431442"/>
    <pageSetUpPr fitToPage="1"/>
  </sheetPr>
  <dimension ref="B1:J29"/>
  <sheetViews>
    <sheetView showGridLines="0" zoomScaleNormal="100" workbookViewId="0">
      <selection activeCell="M9" sqref="M9"/>
    </sheetView>
  </sheetViews>
  <sheetFormatPr defaultRowHeight="21.75"/>
  <cols>
    <col min="1" max="1" width="2.85546875" style="33" customWidth="1"/>
    <col min="2" max="2" width="50.28515625" style="36" customWidth="1"/>
    <col min="3" max="3" width="9.28515625" style="36" bestFit="1" customWidth="1"/>
    <col min="4" max="4" width="11.140625" style="36" customWidth="1"/>
    <col min="5" max="5" width="16" style="36" customWidth="1"/>
    <col min="6" max="6" width="12.7109375" style="36" customWidth="1"/>
    <col min="7" max="7" width="9" style="36" bestFit="1" customWidth="1"/>
    <col min="8" max="8" width="4.5703125" style="36" customWidth="1"/>
    <col min="9" max="9" width="12.140625" style="33" customWidth="1"/>
    <col min="10" max="10" width="55.28515625" style="36" customWidth="1"/>
    <col min="11" max="16384" width="9.140625" style="33"/>
  </cols>
  <sheetData>
    <row r="1" spans="2:10" ht="14.25" customHeight="1" thickBot="1">
      <c r="B1" s="122"/>
      <c r="C1" s="122"/>
      <c r="D1" s="122"/>
      <c r="E1" s="122"/>
      <c r="F1" s="122"/>
      <c r="G1" s="122"/>
      <c r="H1" s="122"/>
      <c r="I1" s="121"/>
      <c r="J1" s="122"/>
    </row>
    <row r="2" spans="2:10" ht="29.25" thickBot="1">
      <c r="B2" s="457" t="s">
        <v>348</v>
      </c>
      <c r="C2" s="458"/>
      <c r="D2" s="458"/>
      <c r="E2" s="458"/>
      <c r="F2" s="458"/>
      <c r="G2" s="458"/>
      <c r="H2" s="458"/>
      <c r="I2" s="458"/>
      <c r="J2" s="459"/>
    </row>
    <row r="3" spans="2:10" ht="12.75" customHeight="1" thickBot="1">
      <c r="B3" s="395"/>
      <c r="C3" s="395"/>
      <c r="D3" s="395"/>
      <c r="E3" s="395"/>
      <c r="F3" s="395"/>
      <c r="G3" s="395"/>
      <c r="H3" s="395"/>
      <c r="I3" s="395"/>
      <c r="J3" s="395"/>
    </row>
    <row r="4" spans="2:10" ht="24.75">
      <c r="B4" s="428" t="s">
        <v>180</v>
      </c>
      <c r="C4" s="429"/>
      <c r="D4" s="429"/>
      <c r="E4" s="429"/>
      <c r="F4" s="429"/>
      <c r="G4" s="429"/>
      <c r="H4" s="429"/>
      <c r="I4" s="429"/>
      <c r="J4" s="430"/>
    </row>
    <row r="5" spans="2:10" ht="65.25">
      <c r="B5" s="51" t="s">
        <v>2</v>
      </c>
      <c r="C5" s="52" t="s">
        <v>20</v>
      </c>
      <c r="D5" s="52" t="s">
        <v>181</v>
      </c>
      <c r="E5" s="52" t="s">
        <v>182</v>
      </c>
      <c r="F5" s="52" t="s">
        <v>76</v>
      </c>
      <c r="G5" s="52" t="s">
        <v>26</v>
      </c>
      <c r="H5" s="52"/>
      <c r="I5" s="52" t="s">
        <v>27</v>
      </c>
      <c r="J5" s="117" t="s">
        <v>5</v>
      </c>
    </row>
    <row r="6" spans="2:10" ht="22.5" thickBot="1">
      <c r="B6" s="53"/>
      <c r="C6" s="54" t="s">
        <v>8</v>
      </c>
      <c r="D6" s="54" t="s">
        <v>8</v>
      </c>
      <c r="E6" s="54" t="s">
        <v>8</v>
      </c>
      <c r="F6" s="54" t="s">
        <v>8</v>
      </c>
      <c r="G6" s="54" t="s">
        <v>8</v>
      </c>
      <c r="H6" s="54"/>
      <c r="I6" s="54" t="s">
        <v>9</v>
      </c>
      <c r="J6" s="80"/>
    </row>
    <row r="7" spans="2:10" ht="29.25" customHeight="1">
      <c r="B7" s="366" t="s">
        <v>183</v>
      </c>
      <c r="C7" s="282">
        <v>71</v>
      </c>
      <c r="D7" s="283">
        <v>-45</v>
      </c>
      <c r="E7" s="283">
        <v>-14</v>
      </c>
      <c r="F7" s="283">
        <v>-17</v>
      </c>
      <c r="G7" s="84">
        <v>-5</v>
      </c>
      <c r="H7" s="156"/>
      <c r="I7" s="157">
        <v>-8</v>
      </c>
      <c r="J7" s="366" t="s">
        <v>184</v>
      </c>
    </row>
    <row r="8" spans="2:10" ht="21" customHeight="1">
      <c r="B8" s="367" t="s">
        <v>185</v>
      </c>
      <c r="C8" s="161">
        <v>-224</v>
      </c>
      <c r="D8" s="154">
        <v>27</v>
      </c>
      <c r="E8" s="154">
        <v>0</v>
      </c>
      <c r="F8" s="154">
        <v>-16</v>
      </c>
      <c r="G8" s="281">
        <v>-213</v>
      </c>
      <c r="H8" s="156"/>
      <c r="I8" s="159">
        <v>-262</v>
      </c>
      <c r="J8" s="367" t="s">
        <v>185</v>
      </c>
    </row>
    <row r="9" spans="2:10" ht="21" customHeight="1">
      <c r="B9" s="367" t="s">
        <v>186</v>
      </c>
      <c r="C9" s="161">
        <v>-227</v>
      </c>
      <c r="D9" s="154">
        <v>18</v>
      </c>
      <c r="E9" s="154">
        <v>0</v>
      </c>
      <c r="F9" s="154">
        <v>1</v>
      </c>
      <c r="G9" s="281">
        <v>-208</v>
      </c>
      <c r="H9" s="156"/>
      <c r="I9" s="157">
        <v>-259</v>
      </c>
      <c r="J9" s="367" t="s">
        <v>187</v>
      </c>
    </row>
    <row r="11" spans="2:10" ht="13.5" customHeight="1" thickBot="1"/>
    <row r="12" spans="2:10" ht="24.75">
      <c r="B12" s="428" t="s">
        <v>188</v>
      </c>
      <c r="C12" s="429"/>
      <c r="D12" s="429"/>
      <c r="E12" s="429"/>
      <c r="F12" s="429"/>
      <c r="G12" s="429"/>
      <c r="H12" s="429"/>
      <c r="I12" s="429"/>
      <c r="J12" s="430"/>
    </row>
    <row r="13" spans="2:10" ht="65.25">
      <c r="B13" s="51" t="s">
        <v>2</v>
      </c>
      <c r="C13" s="52" t="s">
        <v>20</v>
      </c>
      <c r="D13" s="52" t="s">
        <v>181</v>
      </c>
      <c r="E13" s="52" t="s">
        <v>182</v>
      </c>
      <c r="F13" s="52" t="s">
        <v>76</v>
      </c>
      <c r="G13" s="52" t="s">
        <v>26</v>
      </c>
      <c r="H13" s="52"/>
      <c r="I13" s="52" t="s">
        <v>27</v>
      </c>
      <c r="J13" s="117" t="s">
        <v>5</v>
      </c>
    </row>
    <row r="14" spans="2:10">
      <c r="B14" s="53"/>
      <c r="C14" s="54" t="s">
        <v>8</v>
      </c>
      <c r="D14" s="54" t="s">
        <v>8</v>
      </c>
      <c r="E14" s="54" t="s">
        <v>8</v>
      </c>
      <c r="F14" s="54" t="s">
        <v>8</v>
      </c>
      <c r="G14" s="54" t="s">
        <v>8</v>
      </c>
      <c r="H14" s="54"/>
      <c r="I14" s="54" t="s">
        <v>9</v>
      </c>
      <c r="J14" s="80"/>
    </row>
    <row r="15" spans="2:10">
      <c r="B15" s="366" t="s">
        <v>183</v>
      </c>
      <c r="C15" s="160">
        <v>1297</v>
      </c>
      <c r="D15" s="153">
        <v>-294</v>
      </c>
      <c r="E15" s="153">
        <v>25</v>
      </c>
      <c r="F15" s="153">
        <v>-48</v>
      </c>
      <c r="G15" s="84">
        <v>980</v>
      </c>
      <c r="H15" s="156"/>
      <c r="I15" s="158">
        <v>1163</v>
      </c>
      <c r="J15" s="366" t="s">
        <v>189</v>
      </c>
    </row>
    <row r="16" spans="2:10">
      <c r="B16" s="367" t="s">
        <v>185</v>
      </c>
      <c r="C16" s="161">
        <v>-2272</v>
      </c>
      <c r="D16" s="154">
        <v>268</v>
      </c>
      <c r="E16" s="154">
        <v>0</v>
      </c>
      <c r="F16" s="154">
        <v>-14</v>
      </c>
      <c r="G16" s="281">
        <v>-2018</v>
      </c>
      <c r="H16" s="156"/>
      <c r="I16" s="159">
        <v>-2519</v>
      </c>
      <c r="J16" s="367" t="s">
        <v>185</v>
      </c>
    </row>
    <row r="17" spans="2:10">
      <c r="B17" s="367" t="s">
        <v>186</v>
      </c>
      <c r="C17" s="161">
        <v>1407</v>
      </c>
      <c r="D17" s="154">
        <v>26</v>
      </c>
      <c r="E17" s="154">
        <v>0</v>
      </c>
      <c r="F17" s="154">
        <v>1</v>
      </c>
      <c r="G17" s="281">
        <v>1434</v>
      </c>
      <c r="H17" s="156"/>
      <c r="I17" s="157">
        <v>1783</v>
      </c>
      <c r="J17" s="367" t="s">
        <v>190</v>
      </c>
    </row>
    <row r="19" spans="2:10">
      <c r="B19" s="145" t="s">
        <v>191</v>
      </c>
    </row>
    <row r="20" spans="2:10">
      <c r="B20" s="155" t="s">
        <v>192</v>
      </c>
    </row>
    <row r="21" spans="2:10">
      <c r="B21" s="33" t="s">
        <v>193</v>
      </c>
    </row>
    <row r="22" spans="2:10">
      <c r="B22" s="33" t="s">
        <v>194</v>
      </c>
    </row>
    <row r="23" spans="2:10">
      <c r="B23" s="33" t="s">
        <v>195</v>
      </c>
    </row>
    <row r="24" spans="2:10">
      <c r="B24" s="33" t="s">
        <v>196</v>
      </c>
    </row>
    <row r="25" spans="2:10" s="26" customFormat="1" ht="23.25">
      <c r="B25" s="75" t="s">
        <v>197</v>
      </c>
    </row>
    <row r="26" spans="2:10" s="26" customFormat="1" ht="23.25" customHeight="1">
      <c r="B26" s="424" t="s">
        <v>172</v>
      </c>
      <c r="C26" s="424"/>
      <c r="D26" s="424"/>
      <c r="E26" s="424"/>
      <c r="F26" s="424"/>
      <c r="G26" s="424"/>
      <c r="H26" s="424"/>
      <c r="I26" s="424"/>
      <c r="J26" s="424"/>
    </row>
    <row r="27" spans="2:10" s="26" customFormat="1" ht="23.25">
      <c r="B27" s="424"/>
      <c r="C27" s="424"/>
      <c r="D27" s="424"/>
      <c r="E27" s="424"/>
      <c r="F27" s="424"/>
      <c r="G27" s="424"/>
      <c r="H27" s="424"/>
      <c r="I27" s="424"/>
      <c r="J27" s="424"/>
    </row>
    <row r="28" spans="2:10" ht="23.25">
      <c r="B28" s="75" t="s">
        <v>102</v>
      </c>
    </row>
    <row r="29" spans="2:10">
      <c r="B29" s="33" t="s">
        <v>296</v>
      </c>
    </row>
  </sheetData>
  <mergeCells count="4">
    <mergeCell ref="B12:J12"/>
    <mergeCell ref="B2:J2"/>
    <mergeCell ref="B26:J27"/>
    <mergeCell ref="B4:J4"/>
  </mergeCells>
  <printOptions horizontalCentered="1"/>
  <pageMargins left="0.23622047244094491" right="0.23622047244094491" top="0.74803149606299213" bottom="0.74803149606299213" header="0.31496062992125984" footer="0.31496062992125984"/>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2907-998C-4647-94E7-9F6274A94005}">
  <sheetPr>
    <tabColor rgb="FF002060"/>
    <pageSetUpPr fitToPage="1"/>
  </sheetPr>
  <dimension ref="B1:O52"/>
  <sheetViews>
    <sheetView showGridLines="0" topLeftCell="A38" zoomScaleNormal="100" workbookViewId="0">
      <selection activeCell="J66" sqref="J66"/>
    </sheetView>
  </sheetViews>
  <sheetFormatPr defaultRowHeight="21.75"/>
  <cols>
    <col min="1" max="1" width="3.140625" style="33" customWidth="1"/>
    <col min="2" max="2" width="81.85546875" style="36" customWidth="1"/>
    <col min="3" max="5" width="19.85546875" style="33" customWidth="1"/>
    <col min="6" max="16384" width="9.140625" style="33"/>
  </cols>
  <sheetData>
    <row r="1" spans="2:15" ht="10.5" customHeight="1"/>
    <row r="2" spans="2:15" s="26" customFormat="1" ht="28.5">
      <c r="B2" s="422" t="s">
        <v>198</v>
      </c>
      <c r="C2" s="422"/>
      <c r="D2" s="422"/>
      <c r="E2" s="422"/>
      <c r="F2" s="29"/>
      <c r="G2" s="29"/>
      <c r="H2" s="29"/>
      <c r="I2" s="29"/>
      <c r="J2" s="29"/>
      <c r="K2" s="29"/>
      <c r="L2" s="29"/>
      <c r="M2" s="29"/>
      <c r="N2" s="29"/>
      <c r="O2" s="29"/>
    </row>
    <row r="3" spans="2:15" s="26" customFormat="1" ht="13.5" customHeight="1">
      <c r="B3" s="250"/>
      <c r="C3" s="250"/>
      <c r="D3" s="250"/>
      <c r="E3" s="250"/>
      <c r="F3" s="29"/>
      <c r="G3" s="29"/>
      <c r="H3" s="29"/>
      <c r="I3" s="29"/>
      <c r="J3" s="29"/>
      <c r="K3" s="29"/>
      <c r="L3" s="29"/>
      <c r="M3" s="29"/>
      <c r="N3" s="29"/>
      <c r="O3" s="29"/>
    </row>
    <row r="4" spans="2:15" s="26" customFormat="1" ht="23.25">
      <c r="B4" s="30" t="s">
        <v>9</v>
      </c>
      <c r="C4" s="28" t="s">
        <v>67</v>
      </c>
      <c r="D4" s="28" t="s">
        <v>4</v>
      </c>
      <c r="E4" s="28" t="s">
        <v>3</v>
      </c>
    </row>
    <row r="5" spans="2:15">
      <c r="B5" s="31" t="s">
        <v>199</v>
      </c>
      <c r="C5" s="32"/>
      <c r="D5" s="150"/>
      <c r="E5" s="32"/>
    </row>
    <row r="6" spans="2:15">
      <c r="B6" s="34" t="s">
        <v>46</v>
      </c>
      <c r="C6" s="83">
        <v>-756</v>
      </c>
      <c r="D6" s="83">
        <v>-370</v>
      </c>
      <c r="E6" s="83">
        <v>-47</v>
      </c>
    </row>
    <row r="7" spans="2:15">
      <c r="B7" s="34" t="s">
        <v>200</v>
      </c>
      <c r="C7" s="83"/>
      <c r="D7" s="83"/>
      <c r="E7" s="83"/>
    </row>
    <row r="8" spans="2:15">
      <c r="B8" s="34" t="s">
        <v>201</v>
      </c>
      <c r="C8" s="83">
        <v>1010</v>
      </c>
      <c r="D8" s="83">
        <v>1075</v>
      </c>
      <c r="E8" s="83">
        <v>601</v>
      </c>
    </row>
    <row r="9" spans="2:15">
      <c r="B9" s="34" t="s">
        <v>202</v>
      </c>
      <c r="C9" s="83">
        <v>-141</v>
      </c>
      <c r="D9" s="83">
        <v>-152</v>
      </c>
      <c r="E9" s="83">
        <v>-12</v>
      </c>
    </row>
    <row r="10" spans="2:15">
      <c r="B10" s="34" t="s">
        <v>203</v>
      </c>
      <c r="C10" s="83">
        <v>17</v>
      </c>
      <c r="D10" s="83">
        <v>7</v>
      </c>
      <c r="E10" s="83">
        <v>-4</v>
      </c>
    </row>
    <row r="11" spans="2:15">
      <c r="B11" s="34" t="s">
        <v>204</v>
      </c>
      <c r="C11" s="83">
        <v>70</v>
      </c>
      <c r="D11" s="83">
        <v>96</v>
      </c>
      <c r="E11" s="83">
        <v>67</v>
      </c>
    </row>
    <row r="12" spans="2:15">
      <c r="B12" s="34" t="s">
        <v>205</v>
      </c>
      <c r="C12" s="83">
        <v>101</v>
      </c>
      <c r="D12" s="83">
        <v>196</v>
      </c>
      <c r="E12" s="83">
        <v>-224</v>
      </c>
    </row>
    <row r="13" spans="2:15">
      <c r="B13" s="34" t="s">
        <v>349</v>
      </c>
      <c r="C13" s="83">
        <v>-23</v>
      </c>
      <c r="D13" s="83">
        <v>-1</v>
      </c>
      <c r="E13" s="83">
        <v>0</v>
      </c>
    </row>
    <row r="14" spans="2:15">
      <c r="B14" s="34" t="s">
        <v>206</v>
      </c>
      <c r="C14" s="83">
        <v>63</v>
      </c>
      <c r="D14" s="83">
        <v>132</v>
      </c>
      <c r="E14" s="83">
        <v>86</v>
      </c>
    </row>
    <row r="15" spans="2:15">
      <c r="B15" s="34" t="s">
        <v>207</v>
      </c>
      <c r="C15" s="83">
        <v>425</v>
      </c>
      <c r="D15" s="83">
        <v>49</v>
      </c>
      <c r="E15" s="83">
        <v>22</v>
      </c>
    </row>
    <row r="16" spans="2:15" ht="43.5">
      <c r="B16" s="34" t="s">
        <v>208</v>
      </c>
      <c r="C16" s="83">
        <v>69</v>
      </c>
      <c r="D16" s="83">
        <v>-89</v>
      </c>
      <c r="E16" s="83">
        <v>117</v>
      </c>
    </row>
    <row r="17" spans="2:5">
      <c r="B17" s="34" t="s">
        <v>209</v>
      </c>
      <c r="C17" s="83">
        <v>-12</v>
      </c>
      <c r="D17" s="83">
        <v>-145</v>
      </c>
      <c r="E17" s="83">
        <v>-192</v>
      </c>
    </row>
    <row r="18" spans="2:5">
      <c r="B18" s="34" t="s">
        <v>210</v>
      </c>
      <c r="C18" s="83">
        <v>-130</v>
      </c>
      <c r="D18" s="83">
        <v>65</v>
      </c>
      <c r="E18" s="83">
        <v>0</v>
      </c>
    </row>
    <row r="19" spans="2:5">
      <c r="B19" s="34" t="s">
        <v>211</v>
      </c>
      <c r="C19" s="83">
        <v>7</v>
      </c>
      <c r="D19" s="83">
        <v>-6</v>
      </c>
      <c r="E19" s="83">
        <v>-3</v>
      </c>
    </row>
    <row r="20" spans="2:5">
      <c r="B20" s="34" t="s">
        <v>212</v>
      </c>
      <c r="C20" s="83"/>
      <c r="D20" s="83"/>
      <c r="E20" s="83">
        <v>0</v>
      </c>
    </row>
    <row r="21" spans="2:5">
      <c r="B21" s="34" t="s">
        <v>213</v>
      </c>
      <c r="C21" s="83">
        <v>0</v>
      </c>
      <c r="D21" s="83">
        <v>-72</v>
      </c>
      <c r="E21" s="83">
        <v>-5</v>
      </c>
    </row>
    <row r="22" spans="2:5">
      <c r="B22" s="34" t="s">
        <v>177</v>
      </c>
      <c r="C22" s="83">
        <v>-17</v>
      </c>
      <c r="D22" s="83">
        <v>-12</v>
      </c>
      <c r="E22" s="83">
        <v>51</v>
      </c>
    </row>
    <row r="23" spans="2:5">
      <c r="B23" s="34" t="s">
        <v>214</v>
      </c>
      <c r="C23" s="83">
        <v>-34</v>
      </c>
      <c r="D23" s="83">
        <v>-96</v>
      </c>
      <c r="E23" s="83">
        <v>-59</v>
      </c>
    </row>
    <row r="24" spans="2:5">
      <c r="B24" s="34" t="s">
        <v>215</v>
      </c>
      <c r="C24" s="83">
        <v>-1</v>
      </c>
      <c r="D24" s="83">
        <v>-24</v>
      </c>
      <c r="E24" s="83">
        <v>17</v>
      </c>
    </row>
    <row r="25" spans="2:5">
      <c r="B25" s="34" t="s">
        <v>216</v>
      </c>
      <c r="C25" s="83">
        <v>-117</v>
      </c>
      <c r="D25" s="83">
        <v>207</v>
      </c>
      <c r="E25" s="83">
        <v>101</v>
      </c>
    </row>
    <row r="26" spans="2:5">
      <c r="B26" s="34" t="s">
        <v>217</v>
      </c>
      <c r="C26" s="83">
        <v>80</v>
      </c>
      <c r="D26" s="83">
        <v>376</v>
      </c>
      <c r="E26" s="83">
        <v>-462</v>
      </c>
    </row>
    <row r="27" spans="2:5">
      <c r="B27" s="34" t="s">
        <v>218</v>
      </c>
      <c r="C27" s="83">
        <v>-57</v>
      </c>
      <c r="D27" s="83">
        <v>-73</v>
      </c>
      <c r="E27" s="83">
        <v>-62</v>
      </c>
    </row>
    <row r="28" spans="2:5">
      <c r="B28" s="151" t="s">
        <v>350</v>
      </c>
      <c r="C28" s="154">
        <v>553</v>
      </c>
      <c r="D28" s="154">
        <v>1163</v>
      </c>
      <c r="E28" s="154">
        <v>-8</v>
      </c>
    </row>
    <row r="29" spans="2:5">
      <c r="B29" s="35"/>
      <c r="C29" s="32"/>
      <c r="D29" s="32"/>
      <c r="E29" s="32"/>
    </row>
    <row r="30" spans="2:5">
      <c r="B30" s="31" t="s">
        <v>219</v>
      </c>
      <c r="C30" s="32"/>
      <c r="D30" s="32"/>
      <c r="E30" s="32"/>
    </row>
    <row r="31" spans="2:5">
      <c r="B31" s="34" t="s">
        <v>220</v>
      </c>
      <c r="C31" s="83">
        <v>-122</v>
      </c>
      <c r="D31" s="83">
        <v>-122</v>
      </c>
      <c r="E31" s="83">
        <v>-48</v>
      </c>
    </row>
    <row r="32" spans="2:5">
      <c r="B32" s="34" t="s">
        <v>221</v>
      </c>
      <c r="C32" s="83">
        <v>-85</v>
      </c>
      <c r="D32" s="83">
        <v>-100</v>
      </c>
      <c r="E32" s="83">
        <v>-79</v>
      </c>
    </row>
    <row r="33" spans="2:5">
      <c r="B33" s="34" t="s">
        <v>222</v>
      </c>
      <c r="C33" s="83">
        <v>-152</v>
      </c>
      <c r="D33" s="83">
        <v>-207</v>
      </c>
      <c r="E33" s="83">
        <v>-135</v>
      </c>
    </row>
    <row r="34" spans="2:5">
      <c r="B34" s="34" t="s">
        <v>223</v>
      </c>
      <c r="C34" s="83">
        <v>-70</v>
      </c>
      <c r="D34" s="83">
        <v>-2097</v>
      </c>
      <c r="E34" s="83">
        <v>0</v>
      </c>
    </row>
    <row r="35" spans="2:5">
      <c r="B35" s="34" t="s">
        <v>224</v>
      </c>
      <c r="C35" s="83">
        <v>175</v>
      </c>
      <c r="D35" s="83">
        <v>7</v>
      </c>
      <c r="E35" s="83">
        <v>0</v>
      </c>
    </row>
    <row r="36" spans="2:5">
      <c r="B36" s="151" t="s">
        <v>225</v>
      </c>
      <c r="C36" s="154">
        <v>-254</v>
      </c>
      <c r="D36" s="154">
        <v>-2519</v>
      </c>
      <c r="E36" s="154">
        <v>-262</v>
      </c>
    </row>
    <row r="37" spans="2:5">
      <c r="B37" s="35"/>
      <c r="C37" s="32"/>
      <c r="D37" s="32"/>
      <c r="E37" s="32"/>
    </row>
    <row r="38" spans="2:5">
      <c r="B38" s="31" t="s">
        <v>226</v>
      </c>
      <c r="C38" s="32"/>
      <c r="D38" s="32"/>
      <c r="E38" s="32"/>
    </row>
    <row r="39" spans="2:5">
      <c r="B39" s="34" t="s">
        <v>227</v>
      </c>
      <c r="C39" s="83">
        <v>18</v>
      </c>
      <c r="D39" s="83">
        <v>9</v>
      </c>
      <c r="E39" s="83">
        <v>5</v>
      </c>
    </row>
    <row r="40" spans="2:5">
      <c r="B40" s="34" t="s">
        <v>228</v>
      </c>
      <c r="C40" s="83">
        <v>1661</v>
      </c>
      <c r="D40" s="83">
        <v>4692</v>
      </c>
      <c r="E40" s="83">
        <v>613</v>
      </c>
    </row>
    <row r="41" spans="2:5">
      <c r="B41" s="34" t="s">
        <v>229</v>
      </c>
      <c r="C41" s="83">
        <v>-1033</v>
      </c>
      <c r="D41" s="83">
        <v>-2646</v>
      </c>
      <c r="E41" s="83">
        <v>-711</v>
      </c>
    </row>
    <row r="42" spans="2:5">
      <c r="B42" s="34" t="s">
        <v>230</v>
      </c>
      <c r="C42" s="83">
        <v>0</v>
      </c>
      <c r="D42" s="83">
        <v>-251</v>
      </c>
      <c r="E42" s="83">
        <v>0</v>
      </c>
    </row>
    <row r="43" spans="2:5">
      <c r="B43" s="34" t="s">
        <v>231</v>
      </c>
      <c r="C43" s="83">
        <v>-23</v>
      </c>
      <c r="D43" s="83">
        <v>-7</v>
      </c>
      <c r="E43" s="83">
        <v>0</v>
      </c>
    </row>
    <row r="44" spans="2:5">
      <c r="B44" s="34" t="s">
        <v>232</v>
      </c>
      <c r="C44" s="83">
        <v>-10</v>
      </c>
      <c r="D44" s="83">
        <v>-11</v>
      </c>
      <c r="E44" s="83">
        <v>0</v>
      </c>
    </row>
    <row r="45" spans="2:5">
      <c r="B45" s="34" t="s">
        <v>233</v>
      </c>
      <c r="C45" s="83">
        <v>-252</v>
      </c>
      <c r="D45" s="83">
        <v>-3</v>
      </c>
      <c r="E45" s="83">
        <v>-166</v>
      </c>
    </row>
    <row r="46" spans="2:5">
      <c r="B46" s="151" t="s">
        <v>234</v>
      </c>
      <c r="C46" s="154">
        <v>361</v>
      </c>
      <c r="D46" s="154">
        <v>1783</v>
      </c>
      <c r="E46" s="154">
        <v>-259</v>
      </c>
    </row>
    <row r="47" spans="2:5">
      <c r="B47" s="34" t="s">
        <v>235</v>
      </c>
      <c r="C47" s="83">
        <v>660</v>
      </c>
      <c r="D47" s="83">
        <v>427</v>
      </c>
      <c r="E47" s="83">
        <v>-529</v>
      </c>
    </row>
    <row r="48" spans="2:5">
      <c r="B48" s="34" t="s">
        <v>236</v>
      </c>
      <c r="C48" s="83">
        <v>2151</v>
      </c>
      <c r="D48" s="83">
        <v>2681</v>
      </c>
      <c r="E48" s="83">
        <v>2990</v>
      </c>
    </row>
    <row r="49" spans="2:5">
      <c r="B49" s="34" t="s">
        <v>237</v>
      </c>
      <c r="C49" s="83">
        <v>-130</v>
      </c>
      <c r="D49" s="83">
        <v>-118</v>
      </c>
      <c r="E49" s="83">
        <v>137</v>
      </c>
    </row>
    <row r="50" spans="2:5" ht="22.5" thickBot="1">
      <c r="B50" s="112" t="s">
        <v>238</v>
      </c>
      <c r="C50" s="370">
        <v>2681</v>
      </c>
      <c r="D50" s="370">
        <v>2989</v>
      </c>
      <c r="E50" s="370">
        <v>2598</v>
      </c>
    </row>
    <row r="51" spans="2:5">
      <c r="B51" s="35"/>
      <c r="C51" s="32"/>
      <c r="D51" s="32"/>
      <c r="E51" s="32"/>
    </row>
    <row r="52" spans="2:5">
      <c r="B52" s="34"/>
    </row>
  </sheetData>
  <mergeCells count="1">
    <mergeCell ref="B2:E2"/>
  </mergeCells>
  <printOptions horizontalCentered="1"/>
  <pageMargins left="0.23622047244094491" right="0.23622047244094491" top="0.74803149606299213" bottom="0.74803149606299213" header="0.31496062992125984" footer="0.31496062992125984"/>
  <pageSetup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B883A-B7E9-4226-86F4-5342E101ED38}">
  <sheetPr>
    <tabColor rgb="FF002060"/>
    <pageSetUpPr fitToPage="1"/>
  </sheetPr>
  <dimension ref="B1:T31"/>
  <sheetViews>
    <sheetView showGridLines="0" topLeftCell="C1" zoomScaleNormal="100" workbookViewId="0">
      <selection activeCell="S15" sqref="S15"/>
    </sheetView>
  </sheetViews>
  <sheetFormatPr defaultRowHeight="21.75"/>
  <cols>
    <col min="1" max="1" width="2.140625" style="33" customWidth="1"/>
    <col min="2" max="2" width="48.7109375" style="33" customWidth="1"/>
    <col min="3" max="4" width="10.7109375" style="33" bestFit="1" customWidth="1"/>
    <col min="5" max="5" width="10.85546875" style="33" bestFit="1" customWidth="1"/>
    <col min="6" max="6" width="10.7109375" style="33" bestFit="1" customWidth="1"/>
    <col min="7" max="7" width="10.5703125" style="33" bestFit="1" customWidth="1"/>
    <col min="8" max="8" width="9.85546875" style="33" bestFit="1" customWidth="1"/>
    <col min="9" max="9" width="10.85546875" style="33" bestFit="1" customWidth="1"/>
    <col min="10" max="10" width="10.28515625" style="33" bestFit="1" customWidth="1"/>
    <col min="11" max="11" width="11.28515625" style="33" bestFit="1" customWidth="1"/>
    <col min="12" max="12" width="11.140625" style="33" bestFit="1" customWidth="1"/>
    <col min="13" max="13" width="10.28515625" style="33" bestFit="1" customWidth="1"/>
    <col min="14" max="14" width="10.5703125" style="33" bestFit="1" customWidth="1"/>
    <col min="15" max="15" width="28.7109375" style="33" customWidth="1"/>
    <col min="16" max="16384" width="9.140625" style="33"/>
  </cols>
  <sheetData>
    <row r="1" spans="2:20" ht="30">
      <c r="B1" s="462" t="s">
        <v>239</v>
      </c>
      <c r="C1" s="462"/>
      <c r="D1" s="462"/>
      <c r="E1" s="462"/>
      <c r="F1" s="462"/>
      <c r="G1" s="462"/>
      <c r="H1" s="462"/>
      <c r="I1" s="462"/>
      <c r="J1" s="462"/>
      <c r="K1" s="462"/>
      <c r="L1" s="462"/>
      <c r="M1" s="462"/>
      <c r="N1" s="462"/>
      <c r="O1" s="462"/>
    </row>
    <row r="2" spans="2:20" s="48" customFormat="1" ht="124.5" customHeight="1">
      <c r="B2" s="460" t="s">
        <v>351</v>
      </c>
      <c r="C2" s="460"/>
      <c r="D2" s="460"/>
      <c r="E2" s="460"/>
      <c r="F2" s="460"/>
      <c r="G2" s="460"/>
      <c r="H2" s="460"/>
      <c r="I2" s="460"/>
      <c r="J2" s="460"/>
      <c r="K2" s="460"/>
      <c r="L2" s="460"/>
      <c r="M2" s="460"/>
      <c r="N2" s="460"/>
      <c r="O2" s="460"/>
    </row>
    <row r="3" spans="2:20" ht="24.75">
      <c r="B3" s="461" t="s">
        <v>240</v>
      </c>
      <c r="C3" s="461"/>
      <c r="D3" s="461"/>
      <c r="E3" s="461"/>
      <c r="F3" s="461"/>
      <c r="G3" s="461"/>
      <c r="H3" s="461"/>
      <c r="I3" s="461"/>
      <c r="J3" s="461"/>
      <c r="K3" s="461"/>
      <c r="L3" s="461"/>
      <c r="M3" s="461"/>
      <c r="N3" s="461"/>
      <c r="O3" s="461"/>
    </row>
    <row r="4" spans="2:20" ht="13.5" customHeight="1">
      <c r="B4" s="121"/>
      <c r="C4" s="121"/>
      <c r="D4" s="121"/>
      <c r="E4" s="121"/>
      <c r="F4" s="121"/>
      <c r="G4" s="121"/>
      <c r="H4" s="121"/>
      <c r="I4" s="121"/>
      <c r="J4" s="121"/>
      <c r="K4" s="121"/>
      <c r="L4" s="121"/>
      <c r="M4" s="121"/>
      <c r="N4" s="121"/>
      <c r="O4" s="121"/>
    </row>
    <row r="5" spans="2:20" s="39" customFormat="1" ht="22.5" thickBot="1">
      <c r="B5" s="365" t="s">
        <v>311</v>
      </c>
      <c r="C5" s="38" t="s">
        <v>63</v>
      </c>
      <c r="D5" s="38" t="s">
        <v>64</v>
      </c>
      <c r="E5" s="38" t="s">
        <v>65</v>
      </c>
      <c r="F5" s="38" t="s">
        <v>66</v>
      </c>
      <c r="G5" s="251" t="s">
        <v>67</v>
      </c>
      <c r="H5" s="38" t="s">
        <v>68</v>
      </c>
      <c r="I5" s="38" t="s">
        <v>69</v>
      </c>
      <c r="J5" s="38" t="s">
        <v>70</v>
      </c>
      <c r="K5" s="38" t="s">
        <v>71</v>
      </c>
      <c r="L5" s="251" t="s">
        <v>4</v>
      </c>
      <c r="M5" s="38" t="s">
        <v>72</v>
      </c>
      <c r="N5" s="38" t="s">
        <v>73</v>
      </c>
      <c r="O5" s="251" t="s">
        <v>3</v>
      </c>
    </row>
    <row r="6" spans="2:20">
      <c r="B6" s="336" t="s">
        <v>336</v>
      </c>
      <c r="C6" s="270">
        <v>100.121333333333</v>
      </c>
      <c r="D6" s="270">
        <v>87.25</v>
      </c>
      <c r="E6" s="270">
        <v>78.031666666666695</v>
      </c>
      <c r="F6" s="270">
        <v>85.334666666666706</v>
      </c>
      <c r="G6" s="337">
        <v>87.684416666666593</v>
      </c>
      <c r="H6" s="270">
        <v>84.348666666666674</v>
      </c>
      <c r="I6" s="270">
        <v>66.438333333333333</v>
      </c>
      <c r="J6" s="270">
        <v>65.555666666666667</v>
      </c>
      <c r="K6" s="270">
        <v>69.030333333333331</v>
      </c>
      <c r="L6" s="337">
        <v>71.343249999999998</v>
      </c>
      <c r="M6" s="270">
        <v>71.090999999999894</v>
      </c>
      <c r="N6" s="270">
        <v>57.275666666666439</v>
      </c>
      <c r="O6" s="337">
        <v>64.183333333333167</v>
      </c>
    </row>
    <row r="7" spans="2:20">
      <c r="B7" s="336"/>
      <c r="C7" s="338"/>
      <c r="D7" s="338"/>
      <c r="E7" s="338"/>
      <c r="F7" s="338"/>
      <c r="G7" s="339"/>
      <c r="H7" s="374"/>
      <c r="I7" s="338"/>
      <c r="J7" s="338"/>
      <c r="K7" s="338"/>
      <c r="L7" s="339"/>
      <c r="M7" s="374"/>
      <c r="N7" s="338"/>
      <c r="O7" s="339"/>
    </row>
    <row r="8" spans="2:20">
      <c r="B8" s="336" t="s">
        <v>105</v>
      </c>
      <c r="C8" s="270">
        <v>112.43806407</v>
      </c>
      <c r="D8" s="270">
        <v>81.172041930000006</v>
      </c>
      <c r="E8" s="270">
        <v>63.694870830000006</v>
      </c>
      <c r="F8" s="270">
        <v>103.63142833000002</v>
      </c>
      <c r="G8" s="337">
        <v>360.93640515999999</v>
      </c>
      <c r="H8" s="270">
        <v>67.935200399999999</v>
      </c>
      <c r="I8" s="270">
        <v>42.899829189999998</v>
      </c>
      <c r="J8" s="270">
        <v>34.293038670000001</v>
      </c>
      <c r="K8" s="270">
        <v>45.0790553</v>
      </c>
      <c r="L8" s="337">
        <v>190.20712356000001</v>
      </c>
      <c r="M8" s="270">
        <v>34.05179742</v>
      </c>
      <c r="N8" s="270">
        <v>22.709810390000001</v>
      </c>
      <c r="O8" s="337">
        <v>56.761607810000001</v>
      </c>
    </row>
    <row r="9" spans="2:20">
      <c r="B9" s="340" t="s">
        <v>310</v>
      </c>
      <c r="C9" s="341">
        <v>4.3530317517321088E-2</v>
      </c>
      <c r="D9" s="341">
        <v>3.4786785361825119E-2</v>
      </c>
      <c r="E9" s="341">
        <v>2.8607107546590748E-2</v>
      </c>
      <c r="F9" s="341">
        <v>2.8536804206264556E-2</v>
      </c>
      <c r="G9" s="342">
        <v>3.4625531398886321E-2</v>
      </c>
      <c r="H9" s="375">
        <v>3.6148696486365241E-2</v>
      </c>
      <c r="I9" s="341">
        <v>4.0762149244352223E-2</v>
      </c>
      <c r="J9" s="341">
        <v>7.4809420497469442E-2</v>
      </c>
      <c r="K9" s="341">
        <v>3.814001199798886E-2</v>
      </c>
      <c r="L9" s="342">
        <v>4.4631431678856776E-2</v>
      </c>
      <c r="M9" s="375">
        <v>8.6042364045051861E-2</v>
      </c>
      <c r="N9" s="341">
        <v>5.951627058036385E-2</v>
      </c>
      <c r="O9" s="342">
        <v>7.5429511868860433E-2</v>
      </c>
    </row>
    <row r="10" spans="2:20">
      <c r="B10" s="224"/>
      <c r="C10" s="344"/>
      <c r="D10" s="344"/>
      <c r="E10" s="344"/>
      <c r="F10" s="344"/>
      <c r="G10" s="339"/>
      <c r="H10" s="376"/>
      <c r="I10" s="344"/>
      <c r="J10" s="344"/>
      <c r="K10" s="344"/>
      <c r="L10" s="339"/>
      <c r="M10" s="376"/>
      <c r="N10" s="344"/>
      <c r="O10" s="339"/>
    </row>
    <row r="11" spans="2:20">
      <c r="B11" s="224" t="s">
        <v>74</v>
      </c>
      <c r="C11" s="59">
        <v>4.8944646299999919</v>
      </c>
      <c r="D11" s="59">
        <v>2.8237143999999788</v>
      </c>
      <c r="E11" s="59">
        <v>1.822126020000016</v>
      </c>
      <c r="F11" s="59">
        <v>2.9573097798687487</v>
      </c>
      <c r="G11" s="337">
        <v>12.497614829868734</v>
      </c>
      <c r="H11" s="59">
        <v>2.4557689399999987</v>
      </c>
      <c r="I11" s="59">
        <v>1.7486892399999978</v>
      </c>
      <c r="J11" s="59">
        <v>2.5654423500000103</v>
      </c>
      <c r="K11" s="59">
        <v>1.7193157100000034</v>
      </c>
      <c r="L11" s="337">
        <v>8.48921624000001</v>
      </c>
      <c r="M11" s="59">
        <v>2.9298971499999977</v>
      </c>
      <c r="N11" s="59">
        <v>1.3516032199999983</v>
      </c>
      <c r="O11" s="337">
        <v>4.2815003699999963</v>
      </c>
      <c r="Q11" s="39"/>
      <c r="R11" s="39"/>
      <c r="S11" s="39"/>
      <c r="T11" s="39"/>
    </row>
    <row r="12" spans="2:20">
      <c r="B12" s="224" t="s">
        <v>75</v>
      </c>
      <c r="C12" s="59">
        <v>28.44842972</v>
      </c>
      <c r="D12" s="59">
        <v>27.226775739999994</v>
      </c>
      <c r="E12" s="59">
        <v>22.358269770000003</v>
      </c>
      <c r="F12" s="59">
        <v>20.856440709598012</v>
      </c>
      <c r="G12" s="337">
        <v>98.889915939598012</v>
      </c>
      <c r="H12" s="59">
        <v>19.811166080000021</v>
      </c>
      <c r="I12" s="59">
        <v>18.404619629999839</v>
      </c>
      <c r="J12" s="59">
        <v>17.560180885561483</v>
      </c>
      <c r="K12" s="59">
        <v>17.67011393748442</v>
      </c>
      <c r="L12" s="337">
        <v>73.446080533045759</v>
      </c>
      <c r="M12" s="59">
        <v>21.431377475598826</v>
      </c>
      <c r="N12" s="59">
        <v>19.396769475101589</v>
      </c>
      <c r="O12" s="337">
        <v>40.828146950700415</v>
      </c>
      <c r="Q12" s="39"/>
      <c r="R12" s="39"/>
      <c r="S12" s="39"/>
      <c r="T12" s="39"/>
    </row>
    <row r="13" spans="2:20">
      <c r="B13" s="224" t="s">
        <v>76</v>
      </c>
      <c r="C13" s="59">
        <v>0</v>
      </c>
      <c r="D13" s="59">
        <v>0</v>
      </c>
      <c r="E13" s="59">
        <v>0</v>
      </c>
      <c r="F13" s="59">
        <v>0</v>
      </c>
      <c r="G13" s="337">
        <v>0</v>
      </c>
      <c r="H13" s="59">
        <v>0</v>
      </c>
      <c r="I13" s="59">
        <v>0</v>
      </c>
      <c r="J13" s="59">
        <v>0</v>
      </c>
      <c r="K13" s="59">
        <v>0</v>
      </c>
      <c r="L13" s="337">
        <v>0</v>
      </c>
      <c r="M13" s="59">
        <v>0</v>
      </c>
      <c r="N13" s="59">
        <v>0</v>
      </c>
      <c r="O13" s="337">
        <v>0</v>
      </c>
      <c r="Q13" s="39"/>
      <c r="R13" s="39"/>
      <c r="S13" s="39"/>
      <c r="T13" s="39"/>
    </row>
    <row r="14" spans="2:20">
      <c r="B14" s="227" t="s">
        <v>77</v>
      </c>
      <c r="C14" s="272">
        <v>33.342894349999995</v>
      </c>
      <c r="D14" s="272">
        <v>30.050490139999972</v>
      </c>
      <c r="E14" s="272">
        <v>24.18039579000002</v>
      </c>
      <c r="F14" s="272">
        <v>23.813750489466759</v>
      </c>
      <c r="G14" s="346">
        <v>111.38753076946675</v>
      </c>
      <c r="H14" s="272">
        <v>22.26693502000002</v>
      </c>
      <c r="I14" s="272">
        <v>20.153308869999837</v>
      </c>
      <c r="J14" s="272">
        <v>20.125623235561491</v>
      </c>
      <c r="K14" s="272">
        <v>19.389429647484423</v>
      </c>
      <c r="L14" s="346">
        <v>81.935296773045764</v>
      </c>
      <c r="M14" s="272">
        <v>24.361274625598824</v>
      </c>
      <c r="N14" s="272">
        <v>20.748372695101587</v>
      </c>
      <c r="O14" s="346">
        <v>45.109647320700411</v>
      </c>
    </row>
    <row r="15" spans="2:20">
      <c r="B15" s="221"/>
      <c r="C15" s="228"/>
      <c r="D15" s="228"/>
      <c r="E15" s="228"/>
      <c r="F15" s="228"/>
      <c r="G15" s="226"/>
      <c r="H15" s="388"/>
      <c r="I15" s="223"/>
      <c r="J15" s="223"/>
      <c r="K15" s="223"/>
      <c r="L15" s="226"/>
      <c r="M15" s="389"/>
      <c r="N15" s="228"/>
      <c r="O15" s="226"/>
    </row>
    <row r="16" spans="2:20">
      <c r="B16" s="343" t="s">
        <v>13</v>
      </c>
      <c r="C16" s="59">
        <v>-29.841255794602315</v>
      </c>
      <c r="D16" s="59">
        <v>-19.829009983920237</v>
      </c>
      <c r="E16" s="59">
        <v>-11.76079634301083</v>
      </c>
      <c r="F16" s="59">
        <v>-15.786285116018956</v>
      </c>
      <c r="G16" s="337">
        <v>-77.217347237552332</v>
      </c>
      <c r="H16" s="59">
        <v>-18.031106473922815</v>
      </c>
      <c r="I16" s="59">
        <v>-16.99765440103036</v>
      </c>
      <c r="J16" s="59">
        <v>-17.229743408499502</v>
      </c>
      <c r="K16" s="59">
        <v>-38.242631225036284</v>
      </c>
      <c r="L16" s="337">
        <v>-90.501135508488971</v>
      </c>
      <c r="M16" s="59">
        <v>-17.930931536792922</v>
      </c>
      <c r="N16" s="59">
        <v>-19.395889692667179</v>
      </c>
      <c r="O16" s="337">
        <v>-37.326821229460101</v>
      </c>
    </row>
    <row r="17" spans="2:19">
      <c r="B17" s="348" t="s">
        <v>89</v>
      </c>
      <c r="C17" s="349">
        <v>-0.89498096600010135</v>
      </c>
      <c r="D17" s="349">
        <v>-0.65985645796592174</v>
      </c>
      <c r="E17" s="349">
        <v>-0.48637733001353906</v>
      </c>
      <c r="F17" s="349">
        <v>-0.6629062953776016</v>
      </c>
      <c r="G17" s="350">
        <v>-0.69323151975929198</v>
      </c>
      <c r="H17" s="378">
        <v>-0.80977047167593519</v>
      </c>
      <c r="I17" s="349">
        <v>-0.84341755047147737</v>
      </c>
      <c r="J17" s="349">
        <v>-0.85610980623223432</v>
      </c>
      <c r="K17" s="349">
        <v>-1.9723443092611994</v>
      </c>
      <c r="L17" s="350">
        <v>-1.1045439398257126</v>
      </c>
      <c r="M17" s="378">
        <v>-0.73604242029073064</v>
      </c>
      <c r="N17" s="349">
        <v>-0.93481498417686937</v>
      </c>
      <c r="O17" s="350">
        <v>-0.82746870007851203</v>
      </c>
    </row>
    <row r="18" spans="2:19">
      <c r="B18" s="343"/>
      <c r="C18" s="351"/>
      <c r="D18" s="351"/>
      <c r="E18" s="351"/>
      <c r="F18" s="351"/>
      <c r="G18" s="352"/>
      <c r="H18" s="379"/>
      <c r="I18" s="351"/>
      <c r="J18" s="351"/>
      <c r="K18" s="351"/>
      <c r="L18" s="352"/>
      <c r="M18" s="379"/>
      <c r="N18" s="351"/>
      <c r="O18" s="352"/>
    </row>
    <row r="19" spans="2:19">
      <c r="B19" s="343" t="s">
        <v>107</v>
      </c>
      <c r="C19" s="59">
        <v>2.642603E-2</v>
      </c>
      <c r="D19" s="59">
        <v>3.1671230000000036E-2</v>
      </c>
      <c r="E19" s="59">
        <v>2.2598849999999993E-2</v>
      </c>
      <c r="F19" s="59">
        <v>1.1053549999999999E-2</v>
      </c>
      <c r="G19" s="337">
        <v>9.1749660000000025E-2</v>
      </c>
      <c r="H19" s="59">
        <v>-3.545104489851731E-2</v>
      </c>
      <c r="I19" s="59">
        <v>0.74944186942906721</v>
      </c>
      <c r="J19" s="59">
        <v>0.74665561581559992</v>
      </c>
      <c r="K19" s="59">
        <v>0.77520363083403399</v>
      </c>
      <c r="L19" s="337">
        <v>2.2358500711801836</v>
      </c>
      <c r="M19" s="59">
        <v>0.17540342299078113</v>
      </c>
      <c r="N19" s="59">
        <v>0.30761934866507967</v>
      </c>
      <c r="O19" s="337">
        <v>0.48302277165586083</v>
      </c>
    </row>
    <row r="20" spans="2:19">
      <c r="B20" s="345" t="s">
        <v>14</v>
      </c>
      <c r="C20" s="272">
        <v>-29.814829764602315</v>
      </c>
      <c r="D20" s="272">
        <v>-19.797338753920236</v>
      </c>
      <c r="E20" s="272">
        <v>-11.73819749301083</v>
      </c>
      <c r="F20" s="272">
        <v>-15.775231566018956</v>
      </c>
      <c r="G20" s="346">
        <v>-77.125597577552341</v>
      </c>
      <c r="H20" s="272">
        <v>-18.066557518821334</v>
      </c>
      <c r="I20" s="272">
        <v>-16.248212531601293</v>
      </c>
      <c r="J20" s="272">
        <v>-16.483087792683904</v>
      </c>
      <c r="K20" s="272">
        <v>-37.467427594202249</v>
      </c>
      <c r="L20" s="346">
        <v>-88.265285437308791</v>
      </c>
      <c r="M20" s="272">
        <v>-17.755528113802143</v>
      </c>
      <c r="N20" s="272">
        <v>-19.088270344002083</v>
      </c>
      <c r="O20" s="346">
        <v>-36.843798457804226</v>
      </c>
    </row>
    <row r="21" spans="2:19">
      <c r="B21" s="234" t="s">
        <v>91</v>
      </c>
      <c r="C21" s="353">
        <v>-0.89418841242863845</v>
      </c>
      <c r="D21" s="353">
        <v>-0.65880252407491191</v>
      </c>
      <c r="E21" s="353">
        <v>-0.48544273613028482</v>
      </c>
      <c r="F21" s="353">
        <v>-0.66244212867673313</v>
      </c>
      <c r="G21" s="350">
        <v>-0.69240782199558193</v>
      </c>
      <c r="H21" s="380">
        <v>-0.81136256528319084</v>
      </c>
      <c r="I21" s="353">
        <v>-0.80623051214127628</v>
      </c>
      <c r="J21" s="353">
        <v>-0.81901005498098989</v>
      </c>
      <c r="K21" s="353">
        <v>-1.9323635751742321</v>
      </c>
      <c r="L21" s="350">
        <v>-1.0772559435745572</v>
      </c>
      <c r="M21" s="380">
        <v>-0.72884232810809646</v>
      </c>
      <c r="N21" s="353">
        <v>-0.91998879259136157</v>
      </c>
      <c r="O21" s="350">
        <v>-0.81676095128540138</v>
      </c>
    </row>
    <row r="22" spans="2:19">
      <c r="B22" s="224"/>
      <c r="C22" s="232"/>
      <c r="D22" s="232"/>
      <c r="E22" s="232"/>
      <c r="F22" s="232"/>
      <c r="G22" s="233"/>
      <c r="H22" s="383"/>
      <c r="I22" s="232"/>
      <c r="J22" s="232"/>
      <c r="K22" s="232"/>
      <c r="L22" s="233"/>
      <c r="M22" s="383"/>
      <c r="N22" s="232"/>
      <c r="O22" s="233"/>
    </row>
    <row r="23" spans="2:19">
      <c r="B23" s="448" t="s">
        <v>109</v>
      </c>
      <c r="C23" s="448"/>
      <c r="D23" s="448"/>
      <c r="E23" s="448"/>
      <c r="F23" s="448"/>
      <c r="G23" s="448"/>
      <c r="H23" s="448"/>
      <c r="I23" s="448"/>
      <c r="J23" s="448"/>
      <c r="K23" s="448"/>
      <c r="L23" s="448"/>
      <c r="M23" s="448"/>
      <c r="N23" s="448"/>
      <c r="O23" s="448"/>
    </row>
    <row r="24" spans="2:19">
      <c r="B24" s="356" t="s">
        <v>29</v>
      </c>
      <c r="C24" s="357">
        <v>24.092924087284679</v>
      </c>
      <c r="D24" s="357">
        <v>22.951959395729482</v>
      </c>
      <c r="E24" s="357">
        <v>17.995708066965246</v>
      </c>
      <c r="F24" s="357">
        <v>16.156426402935644</v>
      </c>
      <c r="G24" s="358">
        <v>81.197017952915047</v>
      </c>
      <c r="H24" s="357">
        <v>14.378604026796255</v>
      </c>
      <c r="I24" s="357">
        <v>16.543000228506436</v>
      </c>
      <c r="J24" s="357">
        <v>13.712121046798869</v>
      </c>
      <c r="K24" s="357">
        <v>14.809838570316661</v>
      </c>
      <c r="L24" s="358">
        <v>59.443563872418224</v>
      </c>
      <c r="M24" s="357">
        <v>14.849857906830042</v>
      </c>
      <c r="N24" s="357">
        <v>15.934735095200713</v>
      </c>
      <c r="O24" s="358">
        <v>30.784593002030753</v>
      </c>
    </row>
    <row r="25" spans="2:19" s="32" customFormat="1" ht="16.5" customHeight="1">
      <c r="B25" s="235" t="s">
        <v>33</v>
      </c>
      <c r="C25" s="59">
        <v>2.4854571094603548</v>
      </c>
      <c r="D25" s="59">
        <v>2.59732086757049</v>
      </c>
      <c r="E25" s="59">
        <v>2.0583962476698958</v>
      </c>
      <c r="F25" s="59">
        <v>1.7909278661139989</v>
      </c>
      <c r="G25" s="337">
        <v>8.9321020908147393</v>
      </c>
      <c r="H25" s="59">
        <v>2.3814439896909145</v>
      </c>
      <c r="I25" s="59">
        <v>-2.7651154021606839E-2</v>
      </c>
      <c r="J25" s="59">
        <v>2.714984532806664</v>
      </c>
      <c r="K25" s="59">
        <v>-1.0301165398867025</v>
      </c>
      <c r="L25" s="337">
        <v>4.0386608285892702</v>
      </c>
      <c r="M25" s="59">
        <v>1.9135907818709263</v>
      </c>
      <c r="N25" s="59">
        <v>-0.10695380962151441</v>
      </c>
      <c r="O25" s="337">
        <v>1.806636972249412</v>
      </c>
    </row>
    <row r="26" spans="2:19">
      <c r="B26" s="235" t="s">
        <v>78</v>
      </c>
      <c r="C26" s="59">
        <v>32.686238254064449</v>
      </c>
      <c r="D26" s="59">
        <v>20.003334948426321</v>
      </c>
      <c r="E26" s="59">
        <v>8.9596050573894779</v>
      </c>
      <c r="F26" s="59">
        <v>14.702001998735476</v>
      </c>
      <c r="G26" s="337">
        <v>76.351180258615727</v>
      </c>
      <c r="H26" s="59">
        <v>14.88976275675302</v>
      </c>
      <c r="I26" s="59">
        <v>11.318273017049981</v>
      </c>
      <c r="J26" s="59">
        <v>9.3895144027499029</v>
      </c>
      <c r="K26" s="59">
        <v>22.134471309069855</v>
      </c>
      <c r="L26" s="337">
        <v>57.732021485622752</v>
      </c>
      <c r="M26" s="59">
        <v>13.986213595641814</v>
      </c>
      <c r="N26" s="59">
        <v>10.715175032177177</v>
      </c>
      <c r="O26" s="337">
        <v>24.701388627818993</v>
      </c>
    </row>
    <row r="27" spans="2:19">
      <c r="B27" s="236" t="s">
        <v>35</v>
      </c>
      <c r="C27" s="271">
        <v>3.8931046637928231</v>
      </c>
      <c r="D27" s="271">
        <v>4.2952136821939169</v>
      </c>
      <c r="E27" s="271">
        <v>6.9048839109862277</v>
      </c>
      <c r="F27" s="271">
        <v>6.9396257877005887</v>
      </c>
      <c r="G27" s="359">
        <v>22.032828044673558</v>
      </c>
      <c r="H27" s="271">
        <v>8.6836817655811629</v>
      </c>
      <c r="I27" s="271">
        <v>8.5678993100663217</v>
      </c>
      <c r="J27" s="271">
        <v>10.792091045889965</v>
      </c>
      <c r="K27" s="271">
        <v>20.942663902186858</v>
      </c>
      <c r="L27" s="359">
        <v>48.986336023724306</v>
      </c>
      <c r="M27" s="271">
        <v>11.36714045505818</v>
      </c>
      <c r="N27" s="271">
        <v>13.293686721347294</v>
      </c>
      <c r="O27" s="359">
        <v>24.660827176405476</v>
      </c>
    </row>
    <row r="28" spans="2:19">
      <c r="B28" s="57"/>
      <c r="C28" s="57"/>
      <c r="D28" s="57"/>
      <c r="E28" s="57"/>
      <c r="F28" s="57"/>
      <c r="G28" s="57"/>
      <c r="H28" s="57"/>
      <c r="I28" s="57"/>
      <c r="J28" s="57"/>
      <c r="K28" s="57"/>
      <c r="L28" s="57"/>
      <c r="M28" s="57"/>
      <c r="N28" s="57"/>
      <c r="O28" s="57"/>
    </row>
    <row r="29" spans="2:19" s="163" customFormat="1" ht="17.25" customHeight="1">
      <c r="B29" s="24" t="s">
        <v>312</v>
      </c>
      <c r="C29" s="21"/>
      <c r="D29" s="21"/>
      <c r="E29" s="21"/>
      <c r="F29" s="21"/>
      <c r="G29" s="21"/>
      <c r="H29" s="21"/>
      <c r="I29" s="21"/>
      <c r="J29" s="21"/>
      <c r="K29" s="21"/>
      <c r="L29" s="21"/>
      <c r="M29" s="21"/>
      <c r="N29" s="21"/>
      <c r="O29" s="21"/>
      <c r="P29" s="21"/>
      <c r="Q29" s="21"/>
      <c r="R29" s="21"/>
      <c r="S29" s="21"/>
    </row>
    <row r="30" spans="2:19" s="163" customFormat="1" ht="19.5">
      <c r="B30" s="417"/>
      <c r="C30" s="417"/>
      <c r="D30" s="417"/>
      <c r="E30" s="417"/>
      <c r="F30" s="417"/>
      <c r="G30" s="417"/>
      <c r="H30" s="417"/>
      <c r="I30" s="417"/>
      <c r="J30" s="417"/>
      <c r="K30" s="417"/>
      <c r="L30" s="417"/>
      <c r="M30" s="417"/>
      <c r="N30" s="21"/>
      <c r="O30" s="21"/>
      <c r="P30" s="21"/>
      <c r="Q30" s="21"/>
      <c r="R30" s="21"/>
      <c r="S30" s="21"/>
    </row>
    <row r="31" spans="2:19" s="163" customFormat="1" ht="19.5">
      <c r="B31" s="21"/>
      <c r="C31" s="21"/>
      <c r="D31" s="21"/>
      <c r="E31" s="21"/>
      <c r="F31" s="21"/>
      <c r="G31" s="21"/>
      <c r="H31" s="21"/>
      <c r="I31" s="21"/>
      <c r="J31" s="21"/>
      <c r="K31" s="21"/>
      <c r="L31" s="21"/>
      <c r="M31" s="21"/>
      <c r="N31" s="21"/>
      <c r="O31" s="21"/>
    </row>
  </sheetData>
  <mergeCells count="5">
    <mergeCell ref="B2:O2"/>
    <mergeCell ref="B23:O23"/>
    <mergeCell ref="B3:O3"/>
    <mergeCell ref="B1:O1"/>
    <mergeCell ref="B30:M30"/>
  </mergeCells>
  <printOptions horizontalCentered="1"/>
  <pageMargins left="0.23622047244094491" right="0.23622047244094491" top="0.74803149606299213" bottom="0.74803149606299213" header="0.31496062992125984" footer="0.31496062992125984"/>
  <pageSetup paperSize="9" scale="6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0799-253E-45D8-9CA8-404419E1E2B9}">
  <sheetPr>
    <tabColor rgb="FF002060"/>
    <pageSetUpPr fitToPage="1"/>
  </sheetPr>
  <dimension ref="B1:O23"/>
  <sheetViews>
    <sheetView showGridLines="0" zoomScale="90" zoomScaleNormal="90" zoomScaleSheetLayoutView="85" workbookViewId="0">
      <selection activeCell="Q24" sqref="Q24"/>
    </sheetView>
  </sheetViews>
  <sheetFormatPr defaultColWidth="9.140625" defaultRowHeight="21.75"/>
  <cols>
    <col min="1" max="1" width="1.5703125" style="240" customWidth="1"/>
    <col min="2" max="2" width="42.5703125" style="306" customWidth="1"/>
    <col min="3" max="3" width="12.5703125" style="240" customWidth="1"/>
    <col min="4" max="5" width="10.28515625" style="240" bestFit="1" customWidth="1"/>
    <col min="6" max="6" width="10.42578125" style="240" bestFit="1" customWidth="1"/>
    <col min="7" max="7" width="11" style="240" bestFit="1" customWidth="1"/>
    <col min="8" max="15" width="12.5703125" style="240" customWidth="1"/>
    <col min="16" max="16384" width="9.140625" style="240"/>
  </cols>
  <sheetData>
    <row r="1" spans="2:15" s="33" customFormat="1" ht="28.5">
      <c r="B1" s="422" t="s">
        <v>241</v>
      </c>
      <c r="C1" s="422"/>
      <c r="D1" s="422"/>
      <c r="E1" s="422"/>
      <c r="F1" s="422"/>
      <c r="G1" s="422"/>
      <c r="H1" s="422"/>
      <c r="I1" s="422"/>
      <c r="J1" s="422"/>
      <c r="K1" s="422"/>
      <c r="L1" s="422"/>
      <c r="M1" s="422"/>
      <c r="N1" s="422"/>
      <c r="O1" s="422"/>
    </row>
    <row r="2" spans="2:15" ht="13.5" customHeight="1"/>
    <row r="3" spans="2:15" ht="23.25">
      <c r="B3" s="463" t="s">
        <v>242</v>
      </c>
      <c r="C3" s="464"/>
      <c r="D3" s="464"/>
      <c r="E3" s="464"/>
      <c r="F3" s="464"/>
      <c r="G3" s="464"/>
      <c r="H3" s="464"/>
      <c r="I3" s="464"/>
      <c r="J3" s="464"/>
      <c r="K3" s="464"/>
      <c r="L3" s="464"/>
      <c r="M3" s="464"/>
      <c r="N3" s="464"/>
      <c r="O3" s="465"/>
    </row>
    <row r="4" spans="2:15" s="300" customFormat="1">
      <c r="B4" s="165" t="s">
        <v>9</v>
      </c>
      <c r="C4" s="22" t="s">
        <v>63</v>
      </c>
      <c r="D4" s="22" t="s">
        <v>64</v>
      </c>
      <c r="E4" s="22" t="s">
        <v>65</v>
      </c>
      <c r="F4" s="22" t="s">
        <v>66</v>
      </c>
      <c r="G4" s="22" t="s">
        <v>67</v>
      </c>
      <c r="H4" s="22" t="s">
        <v>68</v>
      </c>
      <c r="I4" s="22" t="s">
        <v>69</v>
      </c>
      <c r="J4" s="22" t="s">
        <v>70</v>
      </c>
      <c r="K4" s="22" t="s">
        <v>71</v>
      </c>
      <c r="L4" s="22" t="s">
        <v>4</v>
      </c>
      <c r="M4" s="22" t="s">
        <v>72</v>
      </c>
      <c r="N4" s="22" t="s">
        <v>73</v>
      </c>
      <c r="O4" s="319" t="s">
        <v>3</v>
      </c>
    </row>
    <row r="5" spans="2:15" s="300" customFormat="1">
      <c r="B5" s="301" t="s">
        <v>46</v>
      </c>
      <c r="C5" s="320">
        <v>121</v>
      </c>
      <c r="D5" s="59">
        <v>-516</v>
      </c>
      <c r="E5" s="320">
        <v>-224</v>
      </c>
      <c r="F5" s="320">
        <v>-137</v>
      </c>
      <c r="G5" s="321">
        <v>-756</v>
      </c>
      <c r="H5" s="320">
        <v>-105</v>
      </c>
      <c r="I5" s="320">
        <v>19</v>
      </c>
      <c r="J5" s="320">
        <v>-201</v>
      </c>
      <c r="K5" s="320">
        <v>-84</v>
      </c>
      <c r="L5" s="321">
        <v>-370</v>
      </c>
      <c r="M5" s="320">
        <v>-249</v>
      </c>
      <c r="N5" s="320">
        <v>204</v>
      </c>
      <c r="O5" s="322">
        <v>-47</v>
      </c>
    </row>
    <row r="6" spans="2:15" s="300" customFormat="1">
      <c r="B6" s="302" t="s">
        <v>245</v>
      </c>
      <c r="C6" s="320"/>
      <c r="D6" s="320"/>
      <c r="E6" s="320"/>
      <c r="F6" s="320"/>
      <c r="G6" s="321"/>
      <c r="H6" s="320"/>
      <c r="I6" s="320"/>
      <c r="J6" s="320"/>
      <c r="K6" s="320"/>
      <c r="L6" s="321"/>
      <c r="M6" s="320"/>
      <c r="N6" s="320"/>
      <c r="O6" s="322"/>
    </row>
    <row r="7" spans="2:15" s="300" customFormat="1">
      <c r="B7" s="303" t="s">
        <v>247</v>
      </c>
      <c r="C7" s="320">
        <v>27</v>
      </c>
      <c r="D7" s="320">
        <v>201</v>
      </c>
      <c r="E7" s="320">
        <v>-15</v>
      </c>
      <c r="F7" s="320">
        <v>-19</v>
      </c>
      <c r="G7" s="321">
        <v>194</v>
      </c>
      <c r="H7" s="320">
        <v>21</v>
      </c>
      <c r="I7" s="320">
        <v>28</v>
      </c>
      <c r="J7" s="320">
        <v>92</v>
      </c>
      <c r="K7" s="320">
        <v>-66</v>
      </c>
      <c r="L7" s="321">
        <v>75</v>
      </c>
      <c r="M7" s="320">
        <v>98</v>
      </c>
      <c r="N7" s="320">
        <v>-53</v>
      </c>
      <c r="O7" s="322">
        <v>45</v>
      </c>
    </row>
    <row r="8" spans="2:15" s="300" customFormat="1">
      <c r="B8" s="303" t="s">
        <v>250</v>
      </c>
      <c r="C8" s="320">
        <v>-88</v>
      </c>
      <c r="D8" s="320">
        <v>16</v>
      </c>
      <c r="E8" s="320">
        <v>-97</v>
      </c>
      <c r="F8" s="320">
        <v>68</v>
      </c>
      <c r="G8" s="321">
        <v>-101</v>
      </c>
      <c r="H8" s="320">
        <v>-91</v>
      </c>
      <c r="I8" s="320">
        <v>27</v>
      </c>
      <c r="J8" s="320">
        <v>-32</v>
      </c>
      <c r="K8" s="320">
        <v>91</v>
      </c>
      <c r="L8" s="321">
        <v>-5</v>
      </c>
      <c r="M8" s="320">
        <v>45</v>
      </c>
      <c r="N8" s="320">
        <v>-11</v>
      </c>
      <c r="O8" s="322">
        <v>34</v>
      </c>
    </row>
    <row r="9" spans="2:15" s="300" customFormat="1">
      <c r="B9" s="303" t="s">
        <v>40</v>
      </c>
      <c r="C9" s="320">
        <v>53</v>
      </c>
      <c r="D9" s="320">
        <v>54</v>
      </c>
      <c r="E9" s="320">
        <v>107</v>
      </c>
      <c r="F9" s="320">
        <v>0</v>
      </c>
      <c r="G9" s="321">
        <v>214</v>
      </c>
      <c r="H9" s="320">
        <v>41</v>
      </c>
      <c r="I9" s="320">
        <v>35</v>
      </c>
      <c r="J9" s="320">
        <v>52</v>
      </c>
      <c r="K9" s="320">
        <v>84</v>
      </c>
      <c r="L9" s="321">
        <v>212</v>
      </c>
      <c r="M9" s="320">
        <v>93</v>
      </c>
      <c r="N9" s="320">
        <v>83</v>
      </c>
      <c r="O9" s="322">
        <v>176</v>
      </c>
    </row>
    <row r="10" spans="2:15" s="300" customFormat="1">
      <c r="B10" s="304" t="s">
        <v>255</v>
      </c>
      <c r="C10" s="320">
        <v>250</v>
      </c>
      <c r="D10" s="320">
        <v>257</v>
      </c>
      <c r="E10" s="320">
        <v>252</v>
      </c>
      <c r="F10" s="320">
        <v>247</v>
      </c>
      <c r="G10" s="321">
        <v>1007</v>
      </c>
      <c r="H10" s="320">
        <v>244</v>
      </c>
      <c r="I10" s="320">
        <v>263</v>
      </c>
      <c r="J10" s="320">
        <v>255</v>
      </c>
      <c r="K10" s="320">
        <v>315</v>
      </c>
      <c r="L10" s="321">
        <v>1076</v>
      </c>
      <c r="M10" s="320">
        <v>296</v>
      </c>
      <c r="N10" s="320">
        <v>302</v>
      </c>
      <c r="O10" s="322">
        <v>598</v>
      </c>
    </row>
    <row r="11" spans="2:15" s="300" customFormat="1" ht="43.5">
      <c r="B11" s="303" t="s">
        <v>257</v>
      </c>
      <c r="C11" s="320">
        <v>0</v>
      </c>
      <c r="D11" s="320">
        <v>0</v>
      </c>
      <c r="E11" s="320">
        <v>0</v>
      </c>
      <c r="F11" s="320">
        <v>29</v>
      </c>
      <c r="G11" s="321">
        <v>29</v>
      </c>
      <c r="H11" s="320">
        <v>5</v>
      </c>
      <c r="I11" s="320">
        <v>8</v>
      </c>
      <c r="J11" s="320">
        <v>12</v>
      </c>
      <c r="K11" s="320">
        <v>18</v>
      </c>
      <c r="L11" s="321">
        <v>43</v>
      </c>
      <c r="M11" s="320">
        <v>3</v>
      </c>
      <c r="N11" s="320">
        <v>17</v>
      </c>
      <c r="O11" s="322">
        <v>20</v>
      </c>
    </row>
    <row r="12" spans="2:15" s="300" customFormat="1">
      <c r="B12" s="303" t="s">
        <v>258</v>
      </c>
      <c r="C12" s="320">
        <v>14</v>
      </c>
      <c r="D12" s="320">
        <v>14</v>
      </c>
      <c r="E12" s="320">
        <v>17</v>
      </c>
      <c r="F12" s="320">
        <v>20</v>
      </c>
      <c r="G12" s="321">
        <v>65</v>
      </c>
      <c r="H12" s="320">
        <v>21</v>
      </c>
      <c r="I12" s="320">
        <v>21</v>
      </c>
      <c r="J12" s="320">
        <v>39</v>
      </c>
      <c r="K12" s="320">
        <v>74</v>
      </c>
      <c r="L12" s="321">
        <v>155</v>
      </c>
      <c r="M12" s="320">
        <v>25</v>
      </c>
      <c r="N12" s="320">
        <v>26</v>
      </c>
      <c r="O12" s="322">
        <v>51</v>
      </c>
    </row>
    <row r="13" spans="2:15" s="300" customFormat="1" ht="43.5">
      <c r="B13" s="303" t="s">
        <v>260</v>
      </c>
      <c r="C13" s="320">
        <v>3</v>
      </c>
      <c r="D13" s="320">
        <v>3</v>
      </c>
      <c r="E13" s="320">
        <v>198</v>
      </c>
      <c r="F13" s="320">
        <v>19</v>
      </c>
      <c r="G13" s="321">
        <v>223</v>
      </c>
      <c r="H13" s="320">
        <v>0</v>
      </c>
      <c r="I13" s="320">
        <v>0</v>
      </c>
      <c r="J13" s="320">
        <v>0</v>
      </c>
      <c r="K13" s="320">
        <v>-44</v>
      </c>
      <c r="L13" s="321">
        <v>-44</v>
      </c>
      <c r="M13" s="320">
        <v>0</v>
      </c>
      <c r="N13" s="320">
        <v>0</v>
      </c>
      <c r="O13" s="322">
        <v>0</v>
      </c>
    </row>
    <row r="14" spans="2:15">
      <c r="B14" s="303" t="s">
        <v>263</v>
      </c>
      <c r="C14" s="323">
        <v>0</v>
      </c>
      <c r="D14" s="323">
        <v>0</v>
      </c>
      <c r="E14" s="323">
        <v>0</v>
      </c>
      <c r="F14" s="323">
        <v>11</v>
      </c>
      <c r="G14" s="321">
        <v>11</v>
      </c>
      <c r="H14" s="323">
        <v>0</v>
      </c>
      <c r="I14" s="323">
        <v>0</v>
      </c>
      <c r="J14" s="323">
        <v>0</v>
      </c>
      <c r="K14" s="323">
        <v>0</v>
      </c>
      <c r="L14" s="321">
        <v>0</v>
      </c>
      <c r="M14" s="323">
        <v>0</v>
      </c>
      <c r="N14" s="323">
        <v>0</v>
      </c>
      <c r="O14" s="322">
        <v>0</v>
      </c>
    </row>
    <row r="15" spans="2:15" s="305" customFormat="1" ht="22.5" thickBot="1">
      <c r="B15" s="301" t="s">
        <v>13</v>
      </c>
      <c r="C15" s="295">
        <v>380</v>
      </c>
      <c r="D15" s="295">
        <v>29</v>
      </c>
      <c r="E15" s="295">
        <v>238</v>
      </c>
      <c r="F15" s="295">
        <v>238</v>
      </c>
      <c r="G15" s="314">
        <v>886</v>
      </c>
      <c r="H15" s="295">
        <v>137</v>
      </c>
      <c r="I15" s="295">
        <v>401</v>
      </c>
      <c r="J15" s="295">
        <v>217</v>
      </c>
      <c r="K15" s="295">
        <v>388</v>
      </c>
      <c r="L15" s="314">
        <v>1142</v>
      </c>
      <c r="M15" s="295">
        <v>309</v>
      </c>
      <c r="N15" s="295">
        <v>568</v>
      </c>
      <c r="O15" s="308">
        <v>878</v>
      </c>
    </row>
    <row r="16" spans="2:15" s="305" customFormat="1" ht="22.5" thickTop="1">
      <c r="B16" s="301" t="s">
        <v>10</v>
      </c>
      <c r="C16" s="296">
        <v>2046.9016732485607</v>
      </c>
      <c r="D16" s="296">
        <v>2191.1409425671154</v>
      </c>
      <c r="E16" s="296">
        <v>1991.840542429851</v>
      </c>
      <c r="F16" s="296">
        <v>2078.4305417390428</v>
      </c>
      <c r="G16" s="315">
        <v>8308.3136999845701</v>
      </c>
      <c r="H16" s="296">
        <v>2108.04460482275</v>
      </c>
      <c r="I16" s="296">
        <v>2286.6509416362692</v>
      </c>
      <c r="J16" s="296">
        <v>2226.9071239423624</v>
      </c>
      <c r="K16" s="296">
        <v>2841.7409784663632</v>
      </c>
      <c r="L16" s="315">
        <v>9463.3436488677453</v>
      </c>
      <c r="M16" s="296">
        <v>2918.2004809310406</v>
      </c>
      <c r="N16" s="296">
        <v>3000.3562052748812</v>
      </c>
      <c r="O16" s="309">
        <v>5918.5566862059222</v>
      </c>
    </row>
    <row r="17" spans="2:15" s="404" customFormat="1">
      <c r="B17" s="400" t="s">
        <v>89</v>
      </c>
      <c r="C17" s="401">
        <v>0.18570723708564479</v>
      </c>
      <c r="D17" s="401">
        <v>1.3133752350302348E-2</v>
      </c>
      <c r="E17" s="401">
        <v>0.119695287405398</v>
      </c>
      <c r="F17" s="401">
        <v>0.11473140182316179</v>
      </c>
      <c r="G17" s="402">
        <v>0.10661339528724847</v>
      </c>
      <c r="H17" s="401">
        <v>6.4784815333839105E-2</v>
      </c>
      <c r="I17" s="401">
        <v>0.17519655181461691</v>
      </c>
      <c r="J17" s="401">
        <v>9.7426572425409863E-2</v>
      </c>
      <c r="K17" s="401">
        <v>0.13645695831964264</v>
      </c>
      <c r="L17" s="402">
        <v>0.12066748724729254</v>
      </c>
      <c r="M17" s="401">
        <v>0.10601367766212422</v>
      </c>
      <c r="N17" s="401">
        <v>0.18918594704432365</v>
      </c>
      <c r="O17" s="403">
        <v>0.14817707116805806</v>
      </c>
    </row>
    <row r="18" spans="2:15" s="305" customFormat="1" ht="6.6" customHeight="1">
      <c r="B18" s="301"/>
      <c r="C18" s="297"/>
      <c r="D18" s="297"/>
      <c r="E18" s="297"/>
      <c r="F18" s="297"/>
      <c r="G18" s="316"/>
      <c r="H18" s="297"/>
      <c r="I18" s="297"/>
      <c r="J18" s="297"/>
      <c r="K18" s="297"/>
      <c r="L18" s="316"/>
      <c r="M18" s="297"/>
      <c r="N18" s="297"/>
      <c r="O18" s="310"/>
    </row>
    <row r="19" spans="2:15">
      <c r="B19" s="302" t="s">
        <v>245</v>
      </c>
      <c r="C19" s="294"/>
      <c r="D19" s="294"/>
      <c r="E19" s="294"/>
      <c r="F19" s="294"/>
      <c r="G19" s="317"/>
      <c r="H19" s="294"/>
      <c r="I19" s="294"/>
      <c r="J19" s="294"/>
      <c r="K19" s="294"/>
      <c r="L19" s="317"/>
      <c r="M19" s="294"/>
      <c r="N19" s="294"/>
      <c r="O19" s="311"/>
    </row>
    <row r="20" spans="2:15">
      <c r="B20" s="303" t="s">
        <v>267</v>
      </c>
      <c r="C20" s="294">
        <v>7.3677106148044711</v>
      </c>
      <c r="D20" s="294">
        <v>401.53626888650439</v>
      </c>
      <c r="E20" s="294">
        <v>47.215599568142721</v>
      </c>
      <c r="F20" s="294">
        <v>27.464226002045478</v>
      </c>
      <c r="G20" s="313">
        <v>483.58380507149707</v>
      </c>
      <c r="H20" s="294">
        <v>41.601771972139851</v>
      </c>
      <c r="I20" s="294">
        <v>29.565934494232462</v>
      </c>
      <c r="J20" s="294">
        <v>59.244272481079861</v>
      </c>
      <c r="K20" s="294">
        <v>16.813245814333044</v>
      </c>
      <c r="L20" s="313">
        <v>147.2252247617852</v>
      </c>
      <c r="M20" s="294">
        <v>42.630834861120761</v>
      </c>
      <c r="N20" s="294">
        <v>64.374769834758425</v>
      </c>
      <c r="O20" s="307">
        <v>107.00560469587919</v>
      </c>
    </row>
    <row r="21" spans="2:15" s="305" customFormat="1" ht="22.5" thickBot="1">
      <c r="B21" s="301" t="s">
        <v>14</v>
      </c>
      <c r="C21" s="295">
        <v>387.49216493977798</v>
      </c>
      <c r="D21" s="295">
        <v>430.31417139078894</v>
      </c>
      <c r="E21" s="295">
        <v>285.6295257600076</v>
      </c>
      <c r="F21" s="295">
        <v>265.92547564783945</v>
      </c>
      <c r="G21" s="314">
        <v>1369.361337738414</v>
      </c>
      <c r="H21" s="295">
        <v>178.17105241107754</v>
      </c>
      <c r="I21" s="295">
        <v>430.17929467255362</v>
      </c>
      <c r="J21" s="295">
        <v>276.20420067651162</v>
      </c>
      <c r="K21" s="295">
        <v>404.58857606813808</v>
      </c>
      <c r="L21" s="314">
        <v>1289.1431238282807</v>
      </c>
      <c r="M21" s="295">
        <v>352</v>
      </c>
      <c r="N21" s="295">
        <v>632</v>
      </c>
      <c r="O21" s="308">
        <v>984</v>
      </c>
    </row>
    <row r="22" spans="2:15" s="404" customFormat="1" ht="22.5" thickTop="1">
      <c r="B22" s="400" t="s">
        <v>91</v>
      </c>
      <c r="C22" s="401">
        <v>0.18930668238929316</v>
      </c>
      <c r="D22" s="401">
        <v>0.19638817523378382</v>
      </c>
      <c r="E22" s="401">
        <v>0.14339979515205944</v>
      </c>
      <c r="F22" s="401">
        <v>0.12794532716274321</v>
      </c>
      <c r="G22" s="402">
        <v>0.16481820345095505</v>
      </c>
      <c r="H22" s="401">
        <v>8.4519583695459158E-2</v>
      </c>
      <c r="I22" s="401">
        <v>0.18812634969320166</v>
      </c>
      <c r="J22" s="401">
        <v>0.12403040868069019</v>
      </c>
      <c r="K22" s="401">
        <v>0.14237348834181476</v>
      </c>
      <c r="L22" s="402">
        <v>0.13622490862228406</v>
      </c>
      <c r="M22" s="401">
        <v>0.12062228153964794</v>
      </c>
      <c r="N22" s="401">
        <v>0.21064165611032792</v>
      </c>
      <c r="O22" s="403">
        <v>0.16625675011162072</v>
      </c>
    </row>
    <row r="23" spans="2:15" ht="7.5" customHeight="1">
      <c r="B23" s="298"/>
      <c r="C23" s="299"/>
      <c r="D23" s="299"/>
      <c r="E23" s="299"/>
      <c r="F23" s="299"/>
      <c r="G23" s="318"/>
      <c r="H23" s="299"/>
      <c r="I23" s="299"/>
      <c r="J23" s="299"/>
      <c r="K23" s="299"/>
      <c r="L23" s="318"/>
      <c r="M23" s="299"/>
      <c r="N23" s="299"/>
      <c r="O23" s="312"/>
    </row>
  </sheetData>
  <mergeCells count="2">
    <mergeCell ref="B3:O3"/>
    <mergeCell ref="B1:O1"/>
  </mergeCells>
  <printOptions horizontalCentered="1"/>
  <pageMargins left="0.70866141732283472" right="0.70866141732283472" top="0.74803149606299213" bottom="0.74803149606299213" header="0.31496062992125984" footer="0.31496062992125984"/>
  <pageSetup paperSize="9" scale="6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F4DA-950E-44DB-AFB8-2B72C3A72C87}">
  <sheetPr>
    <tabColor rgb="FF002060"/>
  </sheetPr>
  <dimension ref="B1:O44"/>
  <sheetViews>
    <sheetView showGridLines="0" zoomScale="90" zoomScaleNormal="90" workbookViewId="0">
      <selection activeCell="J10" sqref="J10"/>
    </sheetView>
  </sheetViews>
  <sheetFormatPr defaultRowHeight="21.75"/>
  <cols>
    <col min="1" max="1" width="2.42578125" style="33" customWidth="1"/>
    <col min="2" max="2" width="47.42578125" style="33" customWidth="1"/>
    <col min="3" max="5" width="12.42578125" style="33" customWidth="1"/>
    <col min="6" max="6" width="4.5703125" style="33" customWidth="1"/>
    <col min="7" max="7" width="50.42578125" style="33" customWidth="1"/>
    <col min="8" max="10" width="9.140625" style="33"/>
    <col min="11" max="11" width="4.42578125" style="33" customWidth="1"/>
    <col min="12" max="12" width="31.42578125" style="33" bestFit="1" customWidth="1"/>
    <col min="13" max="16384" width="9.140625" style="33"/>
  </cols>
  <sheetData>
    <row r="1" spans="2:13" ht="28.5">
      <c r="B1" s="422" t="s">
        <v>241</v>
      </c>
      <c r="C1" s="422"/>
      <c r="D1" s="422"/>
      <c r="E1" s="422"/>
      <c r="F1" s="422"/>
      <c r="G1" s="422"/>
      <c r="H1" s="422"/>
      <c r="I1" s="422"/>
      <c r="J1" s="422"/>
    </row>
    <row r="2" spans="2:13" ht="13.5" customHeight="1"/>
    <row r="3" spans="2:13" ht="23.25">
      <c r="B3" s="463" t="s">
        <v>352</v>
      </c>
      <c r="C3" s="464"/>
      <c r="D3" s="464"/>
      <c r="E3" s="465"/>
      <c r="F3" s="26"/>
      <c r="G3" s="463" t="s">
        <v>243</v>
      </c>
      <c r="H3" s="464"/>
      <c r="I3" s="464"/>
      <c r="J3" s="465"/>
    </row>
    <row r="4" spans="2:13">
      <c r="B4" s="148" t="s">
        <v>9</v>
      </c>
      <c r="C4" s="38" t="s">
        <v>67</v>
      </c>
      <c r="D4" s="38" t="s">
        <v>4</v>
      </c>
      <c r="E4" s="38" t="s">
        <v>3</v>
      </c>
      <c r="G4" s="165" t="s">
        <v>9</v>
      </c>
      <c r="H4" s="38" t="s">
        <v>67</v>
      </c>
      <c r="I4" s="38" t="s">
        <v>4</v>
      </c>
      <c r="J4" s="166" t="s">
        <v>3</v>
      </c>
    </row>
    <row r="5" spans="2:13" ht="43.5">
      <c r="B5" s="237" t="s">
        <v>184</v>
      </c>
      <c r="C5" s="118">
        <v>553</v>
      </c>
      <c r="D5" s="118">
        <v>1163</v>
      </c>
      <c r="E5" s="167">
        <v>-8</v>
      </c>
      <c r="G5" s="195" t="s">
        <v>159</v>
      </c>
      <c r="H5" s="118">
        <v>4797</v>
      </c>
      <c r="I5" s="118">
        <v>6707</v>
      </c>
      <c r="J5" s="167">
        <v>6702</v>
      </c>
      <c r="M5" s="33" t="s">
        <v>244</v>
      </c>
    </row>
    <row r="6" spans="2:13" ht="23.25" customHeight="1">
      <c r="B6" s="201" t="s">
        <v>246</v>
      </c>
      <c r="E6" s="169"/>
      <c r="G6" s="196" t="s">
        <v>154</v>
      </c>
      <c r="H6" s="118">
        <v>30</v>
      </c>
      <c r="I6" s="118">
        <v>43</v>
      </c>
      <c r="J6" s="167">
        <v>42</v>
      </c>
    </row>
    <row r="7" spans="2:13" ht="23.25">
      <c r="B7" s="137" t="s">
        <v>248</v>
      </c>
      <c r="C7" s="118">
        <v>0</v>
      </c>
      <c r="D7" s="118">
        <v>72</v>
      </c>
      <c r="E7" s="167">
        <v>5</v>
      </c>
      <c r="G7" s="195" t="s">
        <v>249</v>
      </c>
      <c r="H7" s="118">
        <v>4827</v>
      </c>
      <c r="I7" s="118">
        <v>6750</v>
      </c>
      <c r="J7" s="167">
        <v>6744</v>
      </c>
    </row>
    <row r="8" spans="2:13" ht="23.25">
      <c r="B8" s="137" t="s">
        <v>251</v>
      </c>
      <c r="C8" s="118">
        <v>-80</v>
      </c>
      <c r="D8" s="118">
        <v>-376</v>
      </c>
      <c r="E8" s="167">
        <v>462</v>
      </c>
      <c r="G8" s="203" t="s">
        <v>252</v>
      </c>
      <c r="H8" s="170"/>
      <c r="I8" s="170"/>
      <c r="J8" s="238"/>
    </row>
    <row r="9" spans="2:13" ht="43.5">
      <c r="B9" s="201" t="s">
        <v>253</v>
      </c>
      <c r="C9" s="118"/>
      <c r="D9" s="118"/>
      <c r="E9" s="167"/>
      <c r="G9" s="196" t="s">
        <v>254</v>
      </c>
      <c r="H9" s="118">
        <v>57</v>
      </c>
      <c r="I9" s="118">
        <v>41</v>
      </c>
      <c r="J9" s="167">
        <v>23</v>
      </c>
    </row>
    <row r="10" spans="2:13" s="57" customFormat="1" ht="23.25">
      <c r="B10" s="137" t="s">
        <v>256</v>
      </c>
      <c r="C10" s="118">
        <v>23</v>
      </c>
      <c r="D10" s="118">
        <v>32</v>
      </c>
      <c r="E10" s="167">
        <v>20</v>
      </c>
      <c r="G10" s="204" t="s">
        <v>246</v>
      </c>
      <c r="H10" s="118"/>
      <c r="I10" s="118"/>
      <c r="J10" s="167"/>
    </row>
    <row r="11" spans="2:13" ht="43.5">
      <c r="B11" s="137" t="s">
        <v>258</v>
      </c>
      <c r="C11" s="118">
        <v>61</v>
      </c>
      <c r="D11" s="118">
        <v>114</v>
      </c>
      <c r="E11" s="167">
        <v>51</v>
      </c>
      <c r="G11" s="241" t="s">
        <v>297</v>
      </c>
      <c r="H11" s="118">
        <v>-32</v>
      </c>
      <c r="I11" s="118">
        <v>-151</v>
      </c>
      <c r="J11" s="167">
        <v>163</v>
      </c>
    </row>
    <row r="12" spans="2:13" ht="23.25">
      <c r="B12" s="137" t="s">
        <v>259</v>
      </c>
      <c r="C12" s="118">
        <v>223</v>
      </c>
      <c r="D12" s="118">
        <v>0</v>
      </c>
      <c r="E12" s="167">
        <v>0</v>
      </c>
      <c r="G12" s="195" t="s">
        <v>124</v>
      </c>
      <c r="H12" s="118">
        <v>-1287</v>
      </c>
      <c r="I12" s="118">
        <v>-966</v>
      </c>
      <c r="J12" s="167">
        <v>-1019</v>
      </c>
    </row>
    <row r="13" spans="2:13" ht="24" thickBot="1">
      <c r="B13" s="202" t="s">
        <v>264</v>
      </c>
      <c r="C13" s="170"/>
      <c r="D13" s="118"/>
      <c r="E13" s="167"/>
      <c r="G13" s="199" t="s">
        <v>262</v>
      </c>
      <c r="H13" s="368">
        <v>3565</v>
      </c>
      <c r="I13" s="368">
        <v>5674</v>
      </c>
      <c r="J13" s="369">
        <v>5911</v>
      </c>
    </row>
    <row r="14" spans="2:13" ht="24" thickTop="1">
      <c r="B14" s="171" t="s">
        <v>265</v>
      </c>
      <c r="C14" s="118">
        <v>-122</v>
      </c>
      <c r="D14" s="118">
        <v>-122</v>
      </c>
      <c r="E14" s="167">
        <v>-48</v>
      </c>
      <c r="G14" s="179"/>
      <c r="H14" s="177"/>
      <c r="I14" s="177"/>
      <c r="J14" s="178"/>
    </row>
    <row r="15" spans="2:13" ht="23.25">
      <c r="B15" s="171" t="s">
        <v>266</v>
      </c>
      <c r="C15" s="118">
        <v>-85</v>
      </c>
      <c r="D15" s="118">
        <v>-100</v>
      </c>
      <c r="E15" s="167">
        <v>-79</v>
      </c>
    </row>
    <row r="16" spans="2:13" ht="23.25">
      <c r="B16" s="137" t="s">
        <v>323</v>
      </c>
      <c r="C16" s="118">
        <v>-152</v>
      </c>
      <c r="D16" s="118">
        <v>-207</v>
      </c>
      <c r="E16" s="167">
        <v>-135</v>
      </c>
    </row>
    <row r="17" spans="2:10" ht="24" thickBot="1">
      <c r="B17" s="176" t="s">
        <v>268</v>
      </c>
      <c r="C17" s="174">
        <v>421</v>
      </c>
      <c r="D17" s="174">
        <v>576</v>
      </c>
      <c r="E17" s="175">
        <v>268</v>
      </c>
    </row>
    <row r="18" spans="2:10" ht="22.5" thickTop="1">
      <c r="B18" s="179"/>
      <c r="C18" s="177"/>
      <c r="D18" s="177"/>
      <c r="E18" s="178"/>
    </row>
    <row r="20" spans="2:10" ht="13.5" customHeight="1"/>
    <row r="21" spans="2:10" ht="23.25">
      <c r="B21" s="463" t="s">
        <v>269</v>
      </c>
      <c r="C21" s="464"/>
      <c r="D21" s="464"/>
      <c r="E21" s="465"/>
      <c r="F21" s="26"/>
      <c r="G21" s="469" t="s">
        <v>15</v>
      </c>
      <c r="H21" s="470"/>
      <c r="I21" s="470"/>
      <c r="J21" s="471"/>
    </row>
    <row r="22" spans="2:10">
      <c r="B22" s="165" t="s">
        <v>9</v>
      </c>
      <c r="C22" s="38" t="s">
        <v>67</v>
      </c>
      <c r="D22" s="38" t="s">
        <v>4</v>
      </c>
      <c r="E22" s="166" t="s">
        <v>3</v>
      </c>
      <c r="G22" s="165" t="s">
        <v>270</v>
      </c>
      <c r="H22" s="38" t="s">
        <v>67</v>
      </c>
      <c r="I22" s="38" t="s">
        <v>4</v>
      </c>
      <c r="J22" s="166" t="s">
        <v>3</v>
      </c>
    </row>
    <row r="23" spans="2:10" ht="23.25">
      <c r="B23" s="168" t="s">
        <v>46</v>
      </c>
      <c r="C23" s="180">
        <v>-757</v>
      </c>
      <c r="D23" s="180">
        <v>-370</v>
      </c>
      <c r="E23" s="181">
        <v>-47</v>
      </c>
      <c r="G23" s="137" t="s">
        <v>271</v>
      </c>
      <c r="H23" s="182">
        <v>-5.25</v>
      </c>
      <c r="I23" s="182">
        <v>-2.4360187234516113</v>
      </c>
      <c r="J23" s="183">
        <v>-0.2</v>
      </c>
    </row>
    <row r="24" spans="2:10">
      <c r="B24" s="201" t="s">
        <v>272</v>
      </c>
      <c r="E24" s="169"/>
      <c r="G24" s="201" t="s">
        <v>272</v>
      </c>
      <c r="H24" s="57"/>
      <c r="I24" s="57"/>
      <c r="J24" s="184"/>
    </row>
    <row r="25" spans="2:10" ht="23.25">
      <c r="B25" s="137" t="s">
        <v>256</v>
      </c>
      <c r="C25" s="118">
        <v>29</v>
      </c>
      <c r="D25" s="118">
        <v>43</v>
      </c>
      <c r="E25" s="167">
        <v>20</v>
      </c>
      <c r="G25" s="137" t="s">
        <v>256</v>
      </c>
      <c r="H25" s="185">
        <v>0.16</v>
      </c>
      <c r="I25" s="185">
        <v>0.24</v>
      </c>
      <c r="J25" s="186">
        <v>0.11235955056179775</v>
      </c>
    </row>
    <row r="26" spans="2:10" ht="23.25">
      <c r="B26" s="137" t="s">
        <v>258</v>
      </c>
      <c r="C26" s="118">
        <v>63</v>
      </c>
      <c r="D26" s="118">
        <v>155</v>
      </c>
      <c r="E26" s="167">
        <v>51</v>
      </c>
      <c r="G26" s="137" t="s">
        <v>258</v>
      </c>
      <c r="H26" s="185">
        <v>0.36</v>
      </c>
      <c r="I26" s="185">
        <v>0.88</v>
      </c>
      <c r="J26" s="186">
        <v>0.28651685393258425</v>
      </c>
    </row>
    <row r="27" spans="2:10" ht="23.25">
      <c r="B27" s="137" t="s">
        <v>273</v>
      </c>
      <c r="C27" s="118">
        <v>223</v>
      </c>
      <c r="D27" s="118">
        <v>-44</v>
      </c>
      <c r="E27" s="167">
        <v>0</v>
      </c>
      <c r="G27" s="137" t="s">
        <v>273</v>
      </c>
      <c r="H27" s="185">
        <v>1.27</v>
      </c>
      <c r="I27" s="185">
        <v>-0.25</v>
      </c>
      <c r="J27" s="186">
        <v>0</v>
      </c>
    </row>
    <row r="28" spans="2:10" ht="23.25">
      <c r="B28" s="137" t="s">
        <v>261</v>
      </c>
      <c r="C28" s="118">
        <v>10</v>
      </c>
      <c r="D28" s="118">
        <v>0</v>
      </c>
      <c r="E28" s="167">
        <v>0</v>
      </c>
      <c r="G28" s="137" t="s">
        <v>261</v>
      </c>
      <c r="H28" s="185">
        <v>0.06</v>
      </c>
      <c r="I28" s="185">
        <v>0</v>
      </c>
      <c r="J28" s="186">
        <v>0</v>
      </c>
    </row>
    <row r="29" spans="2:10" ht="23.25">
      <c r="B29" s="137" t="s">
        <v>274</v>
      </c>
      <c r="C29" s="118">
        <v>738</v>
      </c>
      <c r="D29" s="118">
        <v>749</v>
      </c>
      <c r="E29" s="167">
        <v>387</v>
      </c>
      <c r="G29" s="137" t="s">
        <v>274</v>
      </c>
      <c r="H29" s="185">
        <v>4.2</v>
      </c>
      <c r="I29" s="185">
        <v>4.24</v>
      </c>
      <c r="J29" s="186">
        <v>2.17</v>
      </c>
    </row>
    <row r="30" spans="2:10" ht="43.5">
      <c r="B30" s="137" t="s">
        <v>275</v>
      </c>
      <c r="C30" s="118">
        <v>-130</v>
      </c>
      <c r="D30" s="118">
        <v>65</v>
      </c>
      <c r="E30" s="167">
        <v>0</v>
      </c>
      <c r="G30" s="137" t="s">
        <v>275</v>
      </c>
      <c r="H30" s="185">
        <v>-0.74</v>
      </c>
      <c r="I30" s="185">
        <v>0.37</v>
      </c>
      <c r="J30" s="186">
        <v>0</v>
      </c>
    </row>
    <row r="31" spans="2:10" ht="43.5">
      <c r="B31" s="137" t="s">
        <v>276</v>
      </c>
      <c r="C31" s="118">
        <v>27</v>
      </c>
      <c r="D31" s="118">
        <v>9</v>
      </c>
      <c r="E31" s="167">
        <v>0</v>
      </c>
      <c r="G31" s="137" t="s">
        <v>276</v>
      </c>
      <c r="H31" s="185">
        <v>0.15</v>
      </c>
      <c r="I31" s="185">
        <v>0.05</v>
      </c>
      <c r="J31" s="186">
        <v>0</v>
      </c>
    </row>
    <row r="32" spans="2:10" ht="43.5">
      <c r="B32" s="124" t="s">
        <v>277</v>
      </c>
      <c r="C32" s="118">
        <v>-17</v>
      </c>
      <c r="D32" s="118">
        <v>0</v>
      </c>
      <c r="E32" s="167">
        <v>0</v>
      </c>
      <c r="G32" s="124" t="s">
        <v>277</v>
      </c>
      <c r="H32" s="185">
        <v>-0.1</v>
      </c>
      <c r="I32" s="185">
        <v>0</v>
      </c>
      <c r="J32" s="186">
        <v>0</v>
      </c>
    </row>
    <row r="33" spans="2:15" ht="23.25">
      <c r="B33" s="124" t="s">
        <v>278</v>
      </c>
      <c r="C33" s="118">
        <v>484</v>
      </c>
      <c r="D33" s="118">
        <v>147</v>
      </c>
      <c r="E33" s="167">
        <v>107</v>
      </c>
      <c r="G33" s="137" t="s">
        <v>279</v>
      </c>
      <c r="H33" s="185">
        <v>2.75</v>
      </c>
      <c r="I33" s="185">
        <v>0.83</v>
      </c>
      <c r="J33" s="186">
        <v>0.601123595505618</v>
      </c>
    </row>
    <row r="34" spans="2:15" ht="23.25">
      <c r="B34" s="137" t="s">
        <v>280</v>
      </c>
      <c r="C34" s="118">
        <v>-67</v>
      </c>
      <c r="D34" s="118">
        <v>-199</v>
      </c>
      <c r="E34" s="167">
        <v>-105</v>
      </c>
      <c r="G34" s="137" t="s">
        <v>280</v>
      </c>
      <c r="H34" s="185">
        <v>-0.38</v>
      </c>
      <c r="I34" s="185">
        <v>-1.1200000000000001</v>
      </c>
      <c r="J34" s="186">
        <v>-0.59</v>
      </c>
    </row>
    <row r="35" spans="2:15" ht="24" thickBot="1">
      <c r="B35" s="176" t="s">
        <v>281</v>
      </c>
      <c r="C35" s="172">
        <v>604</v>
      </c>
      <c r="D35" s="172">
        <v>556</v>
      </c>
      <c r="E35" s="173">
        <v>413</v>
      </c>
      <c r="G35" s="176" t="s">
        <v>15</v>
      </c>
      <c r="H35" s="187">
        <v>2.4900000000000002</v>
      </c>
      <c r="I35" s="187">
        <v>2.79</v>
      </c>
      <c r="J35" s="324">
        <v>2.38</v>
      </c>
    </row>
    <row r="36" spans="2:15" ht="23.25">
      <c r="B36" s="201" t="s">
        <v>246</v>
      </c>
      <c r="C36" s="118"/>
      <c r="D36" s="118"/>
      <c r="E36" s="167"/>
      <c r="G36" s="162"/>
      <c r="H36" s="188"/>
      <c r="I36" s="188"/>
      <c r="J36" s="189"/>
    </row>
    <row r="37" spans="2:15" ht="65.25">
      <c r="B37" s="137" t="s">
        <v>282</v>
      </c>
      <c r="C37" s="118">
        <v>-13</v>
      </c>
      <c r="D37" s="118">
        <v>-1</v>
      </c>
      <c r="E37" s="167">
        <v>-7</v>
      </c>
      <c r="G37" s="466" t="s">
        <v>363</v>
      </c>
      <c r="H37" s="466"/>
      <c r="I37" s="466"/>
      <c r="J37" s="466"/>
    </row>
    <row r="38" spans="2:15" ht="43.5">
      <c r="B38" s="137" t="s">
        <v>283</v>
      </c>
      <c r="C38" s="118">
        <v>179</v>
      </c>
      <c r="D38" s="118">
        <v>63</v>
      </c>
      <c r="E38" s="167">
        <v>-5</v>
      </c>
      <c r="G38" s="468"/>
      <c r="H38" s="468"/>
      <c r="I38" s="468"/>
      <c r="J38" s="468"/>
    </row>
    <row r="39" spans="2:15" ht="44.25" thickBot="1">
      <c r="B39" s="176" t="s">
        <v>284</v>
      </c>
      <c r="C39" s="174">
        <v>438</v>
      </c>
      <c r="D39" s="174">
        <v>494</v>
      </c>
      <c r="E39" s="175">
        <v>425</v>
      </c>
      <c r="G39" s="197"/>
      <c r="H39" s="121"/>
      <c r="I39" s="121"/>
      <c r="J39" s="121"/>
      <c r="O39" s="170"/>
    </row>
    <row r="40" spans="2:15" ht="5.25" customHeight="1" thickTop="1">
      <c r="B40" s="176"/>
      <c r="C40" s="190"/>
      <c r="D40" s="190"/>
      <c r="E40" s="191"/>
      <c r="G40" s="198"/>
      <c r="H40" s="118"/>
      <c r="I40" s="118"/>
      <c r="J40" s="118"/>
    </row>
    <row r="41" spans="2:15" ht="23.25">
      <c r="B41" s="192" t="s">
        <v>285</v>
      </c>
      <c r="C41" s="193">
        <v>176</v>
      </c>
      <c r="D41" s="193">
        <v>177</v>
      </c>
      <c r="E41" s="194">
        <v>178</v>
      </c>
      <c r="G41" s="200"/>
      <c r="H41" s="118"/>
      <c r="I41" s="118"/>
      <c r="J41" s="118"/>
    </row>
    <row r="42" spans="2:15" ht="21.75" customHeight="1">
      <c r="B42" s="466" t="s">
        <v>362</v>
      </c>
      <c r="C42" s="466"/>
      <c r="D42" s="466"/>
      <c r="E42" s="466"/>
    </row>
    <row r="43" spans="2:15">
      <c r="B43" s="467"/>
      <c r="C43" s="467"/>
      <c r="D43" s="467"/>
      <c r="E43" s="467"/>
    </row>
    <row r="44" spans="2:15">
      <c r="B44" s="405"/>
      <c r="C44" s="405"/>
      <c r="D44" s="405"/>
      <c r="E44" s="405"/>
    </row>
  </sheetData>
  <mergeCells count="8">
    <mergeCell ref="B42:E43"/>
    <mergeCell ref="G37:J37"/>
    <mergeCell ref="B1:J1"/>
    <mergeCell ref="G3:J3"/>
    <mergeCell ref="G38:J38"/>
    <mergeCell ref="B3:E3"/>
    <mergeCell ref="G21:J21"/>
    <mergeCell ref="B21:E21"/>
  </mergeCells>
  <printOptions horizontalCentered="1"/>
  <pageMargins left="0.23622047244094491" right="0.23622047244094491" top="0.74803149606299213" bottom="0.74803149606299213" header="0.31496062992125984" footer="0.31496062992125984"/>
  <pageSetup paperSize="9" scale="65" fitToHeight="2" orientation="landscape" r:id="rId1"/>
  <rowBreaks count="1" manualBreakCount="1">
    <brk id="19" min="1"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C3A47-6200-4F4D-9B8E-C3EECE36D7DE}">
  <sheetPr>
    <tabColor rgb="FF002060"/>
    <pageSetUpPr fitToPage="1"/>
  </sheetPr>
  <dimension ref="A1:BR700"/>
  <sheetViews>
    <sheetView showGridLines="0" topLeftCell="A16" zoomScale="90" zoomScaleNormal="90" workbookViewId="0">
      <selection activeCell="E31" sqref="E31"/>
    </sheetView>
  </sheetViews>
  <sheetFormatPr defaultColWidth="9.140625" defaultRowHeight="12.75"/>
  <cols>
    <col min="1" max="1" width="4.140625" style="3" customWidth="1"/>
    <col min="2" max="2" width="10.140625" style="3" customWidth="1"/>
    <col min="3" max="3" width="5" style="3" customWidth="1"/>
    <col min="4" max="4" width="2.28515625" style="3" customWidth="1"/>
    <col min="5" max="8" width="9.140625" style="3"/>
    <col min="9" max="9" width="29.85546875" style="3" customWidth="1"/>
    <col min="10" max="17" width="9.140625" style="3"/>
    <col min="18" max="18" width="8.42578125" style="3" customWidth="1"/>
    <col min="19" max="19" width="3.5703125" style="3" customWidth="1"/>
    <col min="20" max="16384" width="9.140625" style="3"/>
  </cols>
  <sheetData>
    <row r="1" spans="1:70" ht="26.25" customHeight="1">
      <c r="A1" s="25"/>
      <c r="B1" s="411" t="s">
        <v>286</v>
      </c>
      <c r="C1" s="411"/>
      <c r="D1" s="411"/>
      <c r="E1" s="411"/>
      <c r="F1" s="411"/>
      <c r="G1" s="411"/>
      <c r="H1" s="25"/>
      <c r="I1" s="25"/>
      <c r="J1" s="25"/>
      <c r="K1" s="25"/>
      <c r="L1" s="25"/>
      <c r="M1" s="25"/>
    </row>
    <row r="3" spans="1:70" ht="15" customHeight="1">
      <c r="B3" s="415" t="s">
        <v>287</v>
      </c>
      <c r="C3" s="415"/>
      <c r="D3" s="415"/>
      <c r="E3" s="415"/>
      <c r="F3" s="415"/>
      <c r="G3" s="415"/>
      <c r="H3" s="415"/>
      <c r="I3" s="415"/>
      <c r="J3" s="415"/>
      <c r="K3" s="415"/>
      <c r="L3" s="415"/>
      <c r="M3" s="415"/>
      <c r="N3" s="415"/>
      <c r="O3" s="415"/>
      <c r="P3" s="415"/>
      <c r="Q3" s="415"/>
      <c r="R3" s="415"/>
      <c r="S3" s="415"/>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42" customHeight="1">
      <c r="B4" s="415"/>
      <c r="C4" s="415"/>
      <c r="D4" s="415"/>
      <c r="E4" s="415"/>
      <c r="F4" s="415"/>
      <c r="G4" s="415"/>
      <c r="H4" s="415"/>
      <c r="I4" s="415"/>
      <c r="J4" s="415"/>
      <c r="K4" s="415"/>
      <c r="L4" s="415"/>
      <c r="M4" s="415"/>
      <c r="N4" s="415"/>
      <c r="O4" s="415"/>
      <c r="P4" s="415"/>
      <c r="Q4" s="415"/>
      <c r="R4" s="415"/>
      <c r="S4" s="415"/>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c r="B5" s="415"/>
      <c r="C5" s="415"/>
      <c r="D5" s="415"/>
      <c r="E5" s="415"/>
      <c r="F5" s="415"/>
      <c r="G5" s="415"/>
      <c r="H5" s="415"/>
      <c r="I5" s="415"/>
      <c r="J5" s="415"/>
      <c r="K5" s="415"/>
      <c r="L5" s="415"/>
      <c r="M5" s="415"/>
      <c r="N5" s="415"/>
      <c r="O5" s="415"/>
      <c r="P5" s="415"/>
      <c r="Q5" s="415"/>
      <c r="R5" s="415"/>
      <c r="S5" s="415"/>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 customHeight="1">
      <c r="B6" s="415"/>
      <c r="C6" s="415"/>
      <c r="D6" s="415"/>
      <c r="E6" s="415"/>
      <c r="F6" s="415"/>
      <c r="G6" s="415"/>
      <c r="H6" s="415"/>
      <c r="I6" s="415"/>
      <c r="J6" s="415"/>
      <c r="K6" s="415"/>
      <c r="L6" s="415"/>
      <c r="M6" s="415"/>
      <c r="N6" s="415"/>
      <c r="O6" s="415"/>
      <c r="P6" s="415"/>
      <c r="Q6" s="415"/>
      <c r="R6" s="415"/>
      <c r="S6" s="415"/>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row>
    <row r="7" spans="1:70" s="5" customFormat="1" ht="27" customHeight="1">
      <c r="B7" s="415"/>
      <c r="C7" s="415"/>
      <c r="D7" s="415"/>
      <c r="E7" s="415"/>
      <c r="F7" s="415"/>
      <c r="G7" s="415"/>
      <c r="H7" s="415"/>
      <c r="I7" s="415"/>
      <c r="J7" s="415"/>
      <c r="K7" s="415"/>
      <c r="L7" s="415"/>
      <c r="M7" s="415"/>
      <c r="N7" s="415"/>
      <c r="O7" s="415"/>
      <c r="P7" s="415"/>
      <c r="Q7" s="415"/>
      <c r="R7" s="415"/>
      <c r="S7" s="415"/>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row>
    <row r="8" spans="1:70" ht="15" customHeight="1">
      <c r="B8" s="415"/>
      <c r="C8" s="415"/>
      <c r="D8" s="415"/>
      <c r="E8" s="415"/>
      <c r="F8" s="415"/>
      <c r="G8" s="415"/>
      <c r="H8" s="415"/>
      <c r="I8" s="415"/>
      <c r="J8" s="415"/>
      <c r="K8" s="415"/>
      <c r="L8" s="415"/>
      <c r="M8" s="415"/>
      <c r="N8" s="415"/>
      <c r="O8" s="415"/>
      <c r="P8" s="415"/>
      <c r="Q8" s="415"/>
      <c r="R8" s="415"/>
      <c r="S8" s="415"/>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0" ht="48.75" customHeight="1">
      <c r="B9" s="415"/>
      <c r="C9" s="415"/>
      <c r="D9" s="415"/>
      <c r="E9" s="415"/>
      <c r="F9" s="415"/>
      <c r="G9" s="415"/>
      <c r="H9" s="415"/>
      <c r="I9" s="415"/>
      <c r="J9" s="415"/>
      <c r="K9" s="415"/>
      <c r="L9" s="415"/>
      <c r="M9" s="415"/>
      <c r="N9" s="415"/>
      <c r="O9" s="415"/>
      <c r="P9" s="415"/>
      <c r="Q9" s="415"/>
      <c r="R9" s="415"/>
      <c r="S9" s="415"/>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0" ht="15" customHeight="1">
      <c r="B10" s="415"/>
      <c r="C10" s="415"/>
      <c r="D10" s="415"/>
      <c r="E10" s="415"/>
      <c r="F10" s="415"/>
      <c r="G10" s="415"/>
      <c r="H10" s="415"/>
      <c r="I10" s="415"/>
      <c r="J10" s="415"/>
      <c r="K10" s="415"/>
      <c r="L10" s="415"/>
      <c r="M10" s="415"/>
      <c r="N10" s="415"/>
      <c r="O10" s="415"/>
      <c r="P10" s="415"/>
      <c r="Q10" s="415"/>
      <c r="R10" s="415"/>
      <c r="S10" s="415"/>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0" ht="15" customHeight="1">
      <c r="B11" s="415"/>
      <c r="C11" s="415"/>
      <c r="D11" s="415"/>
      <c r="E11" s="415"/>
      <c r="F11" s="415"/>
      <c r="G11" s="415"/>
      <c r="H11" s="415"/>
      <c r="I11" s="415"/>
      <c r="J11" s="415"/>
      <c r="K11" s="415"/>
      <c r="L11" s="415"/>
      <c r="M11" s="415"/>
      <c r="N11" s="415"/>
      <c r="O11" s="415"/>
      <c r="P11" s="415"/>
      <c r="Q11" s="415"/>
      <c r="R11" s="415"/>
      <c r="S11" s="415"/>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row>
    <row r="12" spans="1:70" ht="15" customHeight="1">
      <c r="B12" s="415"/>
      <c r="C12" s="415"/>
      <c r="D12" s="415"/>
      <c r="E12" s="415"/>
      <c r="F12" s="415"/>
      <c r="G12" s="415"/>
      <c r="H12" s="415"/>
      <c r="I12" s="415"/>
      <c r="J12" s="415"/>
      <c r="K12" s="415"/>
      <c r="L12" s="415"/>
      <c r="M12" s="415"/>
      <c r="N12" s="415"/>
      <c r="O12" s="415"/>
      <c r="P12" s="415"/>
      <c r="Q12" s="415"/>
      <c r="R12" s="415"/>
      <c r="S12" s="415"/>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row>
    <row r="13" spans="1:70" ht="15" customHeight="1">
      <c r="B13" s="415"/>
      <c r="C13" s="415"/>
      <c r="D13" s="415"/>
      <c r="E13" s="415"/>
      <c r="F13" s="415"/>
      <c r="G13" s="415"/>
      <c r="H13" s="415"/>
      <c r="I13" s="415"/>
      <c r="J13" s="415"/>
      <c r="K13" s="415"/>
      <c r="L13" s="415"/>
      <c r="M13" s="415"/>
      <c r="N13" s="415"/>
      <c r="O13" s="415"/>
      <c r="P13" s="415"/>
      <c r="Q13" s="415"/>
      <c r="R13" s="415"/>
      <c r="S13" s="415"/>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0" ht="15" customHeight="1">
      <c r="B14" s="415"/>
      <c r="C14" s="415"/>
      <c r="D14" s="415"/>
      <c r="E14" s="415"/>
      <c r="F14" s="415"/>
      <c r="G14" s="415"/>
      <c r="H14" s="415"/>
      <c r="I14" s="415"/>
      <c r="J14" s="415"/>
      <c r="K14" s="415"/>
      <c r="L14" s="415"/>
      <c r="M14" s="415"/>
      <c r="N14" s="415"/>
      <c r="O14" s="415"/>
      <c r="P14" s="415"/>
      <c r="Q14" s="415"/>
      <c r="R14" s="415"/>
      <c r="S14" s="415"/>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row>
    <row r="15" spans="1:70" ht="15" customHeight="1">
      <c r="B15" s="415"/>
      <c r="C15" s="415"/>
      <c r="D15" s="415"/>
      <c r="E15" s="415"/>
      <c r="F15" s="415"/>
      <c r="G15" s="415"/>
      <c r="H15" s="415"/>
      <c r="I15" s="415"/>
      <c r="J15" s="415"/>
      <c r="K15" s="415"/>
      <c r="L15" s="415"/>
      <c r="M15" s="415"/>
      <c r="N15" s="415"/>
      <c r="O15" s="415"/>
      <c r="P15" s="415"/>
      <c r="Q15" s="415"/>
      <c r="R15" s="415"/>
      <c r="S15" s="415"/>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row>
    <row r="16" spans="1:70" ht="15" customHeight="1">
      <c r="B16" s="415"/>
      <c r="C16" s="415"/>
      <c r="D16" s="415"/>
      <c r="E16" s="415"/>
      <c r="F16" s="415"/>
      <c r="G16" s="415"/>
      <c r="H16" s="415"/>
      <c r="I16" s="415"/>
      <c r="J16" s="415"/>
      <c r="K16" s="415"/>
      <c r="L16" s="415"/>
      <c r="M16" s="415"/>
      <c r="N16" s="415"/>
      <c r="O16" s="415"/>
      <c r="P16" s="415"/>
      <c r="Q16" s="415"/>
      <c r="R16" s="415"/>
      <c r="S16" s="415"/>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row>
    <row r="17" spans="2:70" ht="15" customHeight="1">
      <c r="B17" s="415"/>
      <c r="C17" s="415"/>
      <c r="D17" s="415"/>
      <c r="E17" s="415"/>
      <c r="F17" s="415"/>
      <c r="G17" s="415"/>
      <c r="H17" s="415"/>
      <c r="I17" s="415"/>
      <c r="J17" s="415"/>
      <c r="K17" s="415"/>
      <c r="L17" s="415"/>
      <c r="M17" s="415"/>
      <c r="N17" s="415"/>
      <c r="O17" s="415"/>
      <c r="P17" s="415"/>
      <c r="Q17" s="415"/>
      <c r="R17" s="415"/>
      <c r="S17" s="415"/>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row>
    <row r="18" spans="2:70" ht="15" customHeight="1">
      <c r="B18" s="415"/>
      <c r="C18" s="415"/>
      <c r="D18" s="415"/>
      <c r="E18" s="415"/>
      <c r="F18" s="415"/>
      <c r="G18" s="415"/>
      <c r="H18" s="415"/>
      <c r="I18" s="415"/>
      <c r="J18" s="415"/>
      <c r="K18" s="415"/>
      <c r="L18" s="415"/>
      <c r="M18" s="415"/>
      <c r="N18" s="415"/>
      <c r="O18" s="415"/>
      <c r="P18" s="415"/>
      <c r="Q18" s="415"/>
      <c r="R18" s="415"/>
      <c r="S18" s="415"/>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2:70" ht="15" customHeight="1">
      <c r="B19" s="415"/>
      <c r="C19" s="415"/>
      <c r="D19" s="415"/>
      <c r="E19" s="415"/>
      <c r="F19" s="415"/>
      <c r="G19" s="415"/>
      <c r="H19" s="415"/>
      <c r="I19" s="415"/>
      <c r="J19" s="415"/>
      <c r="K19" s="415"/>
      <c r="L19" s="415"/>
      <c r="M19" s="415"/>
      <c r="N19" s="415"/>
      <c r="O19" s="415"/>
      <c r="P19" s="415"/>
      <c r="Q19" s="415"/>
      <c r="R19" s="415"/>
      <c r="S19" s="415"/>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row>
    <row r="20" spans="2:70" ht="15" customHeight="1">
      <c r="B20" s="415"/>
      <c r="C20" s="415"/>
      <c r="D20" s="415"/>
      <c r="E20" s="415"/>
      <c r="F20" s="415"/>
      <c r="G20" s="415"/>
      <c r="H20" s="415"/>
      <c r="I20" s="415"/>
      <c r="J20" s="415"/>
      <c r="K20" s="415"/>
      <c r="L20" s="415"/>
      <c r="M20" s="415"/>
      <c r="N20" s="415"/>
      <c r="O20" s="415"/>
      <c r="P20" s="415"/>
      <c r="Q20" s="415"/>
      <c r="R20" s="415"/>
      <c r="S20" s="415"/>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2:70" ht="15" customHeight="1">
      <c r="B21" s="415"/>
      <c r="C21" s="415"/>
      <c r="D21" s="415"/>
      <c r="E21" s="415"/>
      <c r="F21" s="415"/>
      <c r="G21" s="415"/>
      <c r="H21" s="415"/>
      <c r="I21" s="415"/>
      <c r="J21" s="415"/>
      <c r="K21" s="415"/>
      <c r="L21" s="415"/>
      <c r="M21" s="415"/>
      <c r="N21" s="415"/>
      <c r="O21" s="415"/>
      <c r="P21" s="415"/>
      <c r="Q21" s="415"/>
      <c r="R21" s="415"/>
      <c r="S21" s="415"/>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row>
    <row r="22" spans="2:70" ht="15" customHeight="1">
      <c r="B22" s="415"/>
      <c r="C22" s="415"/>
      <c r="D22" s="415"/>
      <c r="E22" s="415"/>
      <c r="F22" s="415"/>
      <c r="G22" s="415"/>
      <c r="H22" s="415"/>
      <c r="I22" s="415"/>
      <c r="J22" s="415"/>
      <c r="K22" s="415"/>
      <c r="L22" s="415"/>
      <c r="M22" s="415"/>
      <c r="N22" s="415"/>
      <c r="O22" s="415"/>
      <c r="P22" s="415"/>
      <c r="Q22" s="415"/>
      <c r="R22" s="415"/>
      <c r="S22" s="415"/>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row>
    <row r="23" spans="2:70" ht="63.75" customHeight="1">
      <c r="B23" s="415"/>
      <c r="C23" s="415"/>
      <c r="D23" s="415"/>
      <c r="E23" s="415"/>
      <c r="F23" s="415"/>
      <c r="G23" s="415"/>
      <c r="H23" s="415"/>
      <c r="I23" s="415"/>
      <c r="J23" s="415"/>
      <c r="K23" s="415"/>
      <c r="L23" s="415"/>
      <c r="M23" s="415"/>
      <c r="N23" s="415"/>
      <c r="O23" s="415"/>
      <c r="P23" s="415"/>
      <c r="Q23" s="415"/>
      <c r="R23" s="415"/>
      <c r="S23" s="415"/>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row>
    <row r="24" spans="2:70" ht="15" customHeight="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row>
    <row r="25" spans="2:70" ht="15" customHeight="1">
      <c r="C25" s="4"/>
      <c r="D25" s="4"/>
      <c r="E25" s="4"/>
      <c r="F25" s="4"/>
      <c r="G25" s="4"/>
      <c r="H25" s="4"/>
      <c r="I25" s="4"/>
      <c r="J25" s="4"/>
      <c r="K25" s="4"/>
      <c r="L25" s="4"/>
      <c r="M25" s="4"/>
      <c r="N25" s="4"/>
      <c r="O25" s="4"/>
      <c r="P25" s="4"/>
      <c r="Q25" s="4"/>
      <c r="R25" s="4"/>
      <c r="S25" s="4"/>
    </row>
    <row r="26" spans="2:70" ht="15" customHeight="1">
      <c r="C26" s="4"/>
      <c r="D26" s="4"/>
      <c r="E26" s="4"/>
      <c r="F26" s="4"/>
      <c r="G26" s="4"/>
      <c r="H26" s="4"/>
      <c r="I26" s="4"/>
      <c r="J26" s="4"/>
      <c r="K26" s="4"/>
      <c r="L26" s="4"/>
      <c r="M26" s="4"/>
      <c r="N26" s="4"/>
      <c r="O26" s="4"/>
      <c r="P26" s="4"/>
      <c r="Q26" s="4"/>
      <c r="R26" s="4"/>
      <c r="S26" s="4"/>
    </row>
    <row r="27" spans="2:70" ht="15" customHeight="1">
      <c r="C27" s="4"/>
      <c r="D27" s="4"/>
      <c r="E27" s="4"/>
      <c r="F27" s="4"/>
      <c r="G27" s="4"/>
      <c r="H27" s="4"/>
      <c r="I27" s="4"/>
      <c r="J27" s="4"/>
      <c r="K27" s="4"/>
      <c r="L27" s="4"/>
      <c r="M27" s="4"/>
      <c r="N27" s="4"/>
      <c r="O27" s="4"/>
      <c r="P27" s="4"/>
      <c r="Q27" s="4"/>
      <c r="R27" s="4"/>
      <c r="S27" s="4"/>
    </row>
    <row r="28" spans="2:70" ht="15" customHeight="1">
      <c r="C28" s="4"/>
      <c r="D28" s="4"/>
      <c r="E28" s="4"/>
      <c r="F28" s="4"/>
      <c r="G28" s="4"/>
      <c r="H28" s="4"/>
      <c r="I28" s="4"/>
      <c r="J28" s="4"/>
      <c r="K28" s="4"/>
      <c r="L28" s="4"/>
      <c r="M28" s="4"/>
      <c r="N28" s="4"/>
      <c r="O28" s="4"/>
      <c r="P28" s="4"/>
      <c r="Q28" s="4"/>
      <c r="R28" s="4"/>
      <c r="S28" s="4"/>
    </row>
    <row r="29" spans="2:70" ht="15" customHeight="1">
      <c r="C29" s="4"/>
      <c r="D29" s="4"/>
      <c r="E29" s="4"/>
      <c r="F29" s="4"/>
      <c r="G29" s="4"/>
      <c r="H29" s="4"/>
      <c r="I29" s="4"/>
      <c r="J29" s="4"/>
      <c r="K29" s="4"/>
      <c r="L29" s="4"/>
      <c r="M29" s="4"/>
      <c r="N29" s="4"/>
      <c r="O29" s="4"/>
      <c r="P29" s="4"/>
      <c r="Q29" s="4"/>
      <c r="R29" s="4"/>
      <c r="S29" s="4"/>
    </row>
    <row r="30" spans="2:70" ht="15" customHeight="1">
      <c r="C30" s="4"/>
      <c r="D30" s="4"/>
      <c r="E30" s="4"/>
      <c r="F30" s="4"/>
      <c r="G30" s="4"/>
      <c r="H30" s="4"/>
      <c r="I30" s="4"/>
      <c r="J30" s="4"/>
      <c r="K30" s="4"/>
      <c r="L30" s="4"/>
      <c r="M30" s="4"/>
      <c r="N30" s="4"/>
      <c r="O30" s="4"/>
      <c r="P30" s="4"/>
      <c r="Q30" s="4"/>
      <c r="R30" s="4"/>
      <c r="S30" s="4"/>
    </row>
    <row r="31" spans="2:70" ht="15" customHeight="1">
      <c r="C31" s="4"/>
      <c r="D31" s="4"/>
      <c r="E31" s="4"/>
      <c r="F31" s="4"/>
      <c r="G31" s="4"/>
      <c r="H31" s="4"/>
      <c r="I31" s="4"/>
      <c r="J31" s="4"/>
      <c r="K31" s="4"/>
      <c r="L31" s="4"/>
      <c r="M31" s="4"/>
      <c r="N31" s="4"/>
      <c r="O31" s="4"/>
      <c r="P31" s="4"/>
      <c r="Q31" s="4"/>
      <c r="R31" s="4"/>
      <c r="S31" s="4"/>
    </row>
    <row r="32" spans="2:70" ht="15" customHeight="1">
      <c r="C32" s="4"/>
      <c r="D32" s="4"/>
      <c r="E32" s="4"/>
      <c r="F32" s="4"/>
      <c r="G32" s="4"/>
      <c r="H32" s="4"/>
      <c r="I32" s="4"/>
      <c r="J32" s="4"/>
      <c r="K32" s="4"/>
      <c r="L32" s="4"/>
      <c r="M32" s="4"/>
      <c r="N32" s="4"/>
      <c r="O32" s="4"/>
      <c r="P32" s="4"/>
      <c r="Q32" s="4"/>
      <c r="R32" s="4"/>
      <c r="S32" s="4"/>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sheetData>
  <mergeCells count="2">
    <mergeCell ref="B3:S23"/>
    <mergeCell ref="B1:G1"/>
  </mergeCells>
  <pageMargins left="0.23622047244094491" right="0.23622047244094491" top="0.74803149606299213" bottom="0.74803149606299213"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67FD-FA05-416B-8CFB-D18202CAC477}">
  <sheetPr>
    <tabColor rgb="FF002060"/>
    <pageSetUpPr fitToPage="1"/>
  </sheetPr>
  <dimension ref="A1:T675"/>
  <sheetViews>
    <sheetView showGridLines="0" zoomScaleNormal="100" zoomScaleSheetLayoutView="118" workbookViewId="0">
      <selection activeCell="I31" sqref="H31:I31"/>
    </sheetView>
  </sheetViews>
  <sheetFormatPr defaultColWidth="9.140625" defaultRowHeight="12.75"/>
  <cols>
    <col min="1" max="1" width="2" style="3" customWidth="1"/>
    <col min="2" max="2" width="9.85546875" style="3" bestFit="1" customWidth="1"/>
    <col min="3" max="3" width="5" style="3" customWidth="1"/>
    <col min="4" max="4" width="2.28515625" style="3" customWidth="1"/>
    <col min="5" max="8" width="9.140625" style="3"/>
    <col min="9" max="9" width="29.85546875" style="3" customWidth="1"/>
    <col min="10" max="10" width="9.140625" style="3"/>
    <col min="11" max="11" width="9.140625" style="3" customWidth="1"/>
    <col min="12" max="17" width="9.140625" style="3"/>
    <col min="18" max="18" width="1.140625" style="3" customWidth="1"/>
    <col min="19" max="19" width="6.7109375" style="3" customWidth="1"/>
    <col min="20" max="16384" width="9.140625" style="3"/>
  </cols>
  <sheetData>
    <row r="1" spans="1:19" ht="26.25" customHeight="1">
      <c r="A1" s="25"/>
      <c r="B1" s="411" t="s">
        <v>0</v>
      </c>
      <c r="C1" s="411"/>
      <c r="D1" s="411"/>
      <c r="E1" s="411"/>
      <c r="F1" s="411"/>
      <c r="G1" s="411"/>
      <c r="H1" s="411"/>
      <c r="I1" s="411"/>
      <c r="J1" s="411"/>
      <c r="K1" s="411"/>
      <c r="L1" s="411"/>
    </row>
    <row r="2" spans="1:19" ht="8.25" customHeight="1"/>
    <row r="3" spans="1:19" ht="15" customHeight="1">
      <c r="B3" s="415" t="s">
        <v>357</v>
      </c>
      <c r="C3" s="415"/>
      <c r="D3" s="415"/>
      <c r="E3" s="415"/>
      <c r="F3" s="415"/>
      <c r="G3" s="415"/>
      <c r="H3" s="415"/>
      <c r="I3" s="415"/>
      <c r="J3" s="415"/>
      <c r="K3" s="415"/>
      <c r="L3" s="415"/>
      <c r="M3" s="6"/>
      <c r="N3" s="6"/>
      <c r="O3" s="4"/>
      <c r="P3" s="4"/>
      <c r="Q3" s="4"/>
      <c r="R3" s="4"/>
      <c r="S3" s="4"/>
    </row>
    <row r="4" spans="1:19" ht="15" customHeight="1">
      <c r="B4" s="415"/>
      <c r="C4" s="415"/>
      <c r="D4" s="415"/>
      <c r="E4" s="415"/>
      <c r="F4" s="415"/>
      <c r="G4" s="415"/>
      <c r="H4" s="415"/>
      <c r="I4" s="415"/>
      <c r="J4" s="415"/>
      <c r="K4" s="415"/>
      <c r="L4" s="415"/>
      <c r="M4" s="6"/>
      <c r="N4" s="6"/>
      <c r="O4" s="4"/>
      <c r="P4" s="4"/>
      <c r="Q4" s="4"/>
      <c r="R4" s="4"/>
      <c r="S4" s="4"/>
    </row>
    <row r="5" spans="1:19" ht="15" customHeight="1">
      <c r="B5" s="415"/>
      <c r="C5" s="415"/>
      <c r="D5" s="415"/>
      <c r="E5" s="415"/>
      <c r="F5" s="415"/>
      <c r="G5" s="415"/>
      <c r="H5" s="415"/>
      <c r="I5" s="415"/>
      <c r="J5" s="415"/>
      <c r="K5" s="415"/>
      <c r="L5" s="415"/>
      <c r="M5" s="6"/>
      <c r="N5" s="6"/>
    </row>
    <row r="6" spans="1:19" ht="15" customHeight="1">
      <c r="B6" s="415"/>
      <c r="C6" s="415"/>
      <c r="D6" s="415"/>
      <c r="E6" s="415"/>
      <c r="F6" s="415"/>
      <c r="G6" s="415"/>
      <c r="H6" s="415"/>
      <c r="I6" s="415"/>
      <c r="J6" s="415"/>
      <c r="K6" s="415"/>
      <c r="L6" s="415"/>
      <c r="M6" s="6"/>
      <c r="N6" s="6"/>
    </row>
    <row r="7" spans="1:19" ht="15" customHeight="1">
      <c r="B7" s="415"/>
      <c r="C7" s="415"/>
      <c r="D7" s="415"/>
      <c r="E7" s="415"/>
      <c r="F7" s="415"/>
      <c r="G7" s="415"/>
      <c r="H7" s="415"/>
      <c r="I7" s="415"/>
      <c r="J7" s="415"/>
      <c r="K7" s="415"/>
      <c r="L7" s="415"/>
      <c r="M7" s="6"/>
      <c r="N7" s="6"/>
    </row>
    <row r="8" spans="1:19" ht="15" customHeight="1">
      <c r="B8" s="415"/>
      <c r="C8" s="415"/>
      <c r="D8" s="415"/>
      <c r="E8" s="415"/>
      <c r="F8" s="415"/>
      <c r="G8" s="415"/>
      <c r="H8" s="415"/>
      <c r="I8" s="415"/>
      <c r="J8" s="415"/>
      <c r="K8" s="415"/>
      <c r="L8" s="415"/>
      <c r="M8" s="6"/>
      <c r="N8" s="6"/>
    </row>
    <row r="9" spans="1:19" ht="15" customHeight="1">
      <c r="B9" s="415"/>
      <c r="C9" s="415"/>
      <c r="D9" s="415"/>
      <c r="E9" s="415"/>
      <c r="F9" s="415"/>
      <c r="G9" s="415"/>
      <c r="H9" s="415"/>
      <c r="I9" s="415"/>
      <c r="J9" s="415"/>
      <c r="K9" s="415"/>
      <c r="L9" s="415"/>
      <c r="M9" s="6"/>
      <c r="N9" s="6"/>
    </row>
    <row r="10" spans="1:19" ht="15" customHeight="1">
      <c r="B10" s="415"/>
      <c r="C10" s="415"/>
      <c r="D10" s="415"/>
      <c r="E10" s="415"/>
      <c r="F10" s="415"/>
      <c r="G10" s="415"/>
      <c r="H10" s="415"/>
      <c r="I10" s="415"/>
      <c r="J10" s="415"/>
      <c r="K10" s="415"/>
      <c r="L10" s="415"/>
      <c r="M10" s="6"/>
      <c r="N10" s="6"/>
    </row>
    <row r="11" spans="1:19" ht="15" customHeight="1">
      <c r="B11" s="415"/>
      <c r="C11" s="415"/>
      <c r="D11" s="415"/>
      <c r="E11" s="415"/>
      <c r="F11" s="415"/>
      <c r="G11" s="415"/>
      <c r="H11" s="415"/>
      <c r="I11" s="415"/>
      <c r="J11" s="415"/>
      <c r="K11" s="415"/>
      <c r="L11" s="415"/>
      <c r="M11" s="6"/>
      <c r="N11" s="6"/>
    </row>
    <row r="12" spans="1:19" ht="15" customHeight="1">
      <c r="B12" s="415"/>
      <c r="C12" s="415"/>
      <c r="D12" s="415"/>
      <c r="E12" s="415"/>
      <c r="F12" s="415"/>
      <c r="G12" s="415"/>
      <c r="H12" s="415"/>
      <c r="I12" s="415"/>
      <c r="J12" s="415"/>
      <c r="K12" s="415"/>
      <c r="L12" s="415"/>
      <c r="M12" s="6"/>
      <c r="N12" s="6"/>
    </row>
    <row r="13" spans="1:19" ht="15" customHeight="1">
      <c r="B13" s="415"/>
      <c r="C13" s="415"/>
      <c r="D13" s="415"/>
      <c r="E13" s="415"/>
      <c r="F13" s="415"/>
      <c r="G13" s="415"/>
      <c r="H13" s="415"/>
      <c r="I13" s="415"/>
      <c r="J13" s="415"/>
      <c r="K13" s="415"/>
      <c r="L13" s="415"/>
      <c r="M13" s="6"/>
      <c r="N13" s="6"/>
    </row>
    <row r="14" spans="1:19" ht="15" customHeight="1">
      <c r="B14" s="415"/>
      <c r="C14" s="415"/>
      <c r="D14" s="415"/>
      <c r="E14" s="415"/>
      <c r="F14" s="415"/>
      <c r="G14" s="415"/>
      <c r="H14" s="415"/>
      <c r="I14" s="415"/>
      <c r="J14" s="415"/>
      <c r="K14" s="415"/>
      <c r="L14" s="415"/>
      <c r="M14" s="6"/>
      <c r="N14" s="6"/>
    </row>
    <row r="15" spans="1:19" ht="15" customHeight="1">
      <c r="B15" s="415"/>
      <c r="C15" s="415"/>
      <c r="D15" s="415"/>
      <c r="E15" s="415"/>
      <c r="F15" s="415"/>
      <c r="G15" s="415"/>
      <c r="H15" s="415"/>
      <c r="I15" s="415"/>
      <c r="J15" s="415"/>
      <c r="K15" s="415"/>
      <c r="L15" s="415"/>
      <c r="M15" s="6"/>
      <c r="N15" s="6"/>
    </row>
    <row r="16" spans="1:19" ht="15" customHeight="1">
      <c r="B16" s="415"/>
      <c r="C16" s="415"/>
      <c r="D16" s="415"/>
      <c r="E16" s="415"/>
      <c r="F16" s="415"/>
      <c r="G16" s="415"/>
      <c r="H16" s="415"/>
      <c r="I16" s="415"/>
      <c r="J16" s="415"/>
      <c r="K16" s="415"/>
      <c r="L16" s="415"/>
      <c r="M16" s="6"/>
      <c r="N16" s="6"/>
    </row>
    <row r="17" spans="2:20" ht="15" customHeight="1">
      <c r="B17" s="415"/>
      <c r="C17" s="415"/>
      <c r="D17" s="415"/>
      <c r="E17" s="415"/>
      <c r="F17" s="415"/>
      <c r="G17" s="415"/>
      <c r="H17" s="415"/>
      <c r="I17" s="415"/>
      <c r="J17" s="415"/>
      <c r="K17" s="415"/>
      <c r="L17" s="415"/>
      <c r="M17" s="6"/>
      <c r="N17" s="6"/>
    </row>
    <row r="18" spans="2:20" ht="15" customHeight="1">
      <c r="B18" s="415"/>
      <c r="C18" s="415"/>
      <c r="D18" s="415"/>
      <c r="E18" s="415"/>
      <c r="F18" s="415"/>
      <c r="G18" s="415"/>
      <c r="H18" s="415"/>
      <c r="I18" s="415"/>
      <c r="J18" s="415"/>
      <c r="K18" s="415"/>
      <c r="L18" s="415"/>
      <c r="M18" s="6"/>
      <c r="N18" s="6"/>
    </row>
    <row r="19" spans="2:20" ht="15" customHeight="1">
      <c r="B19" s="415"/>
      <c r="C19" s="415"/>
      <c r="D19" s="415"/>
      <c r="E19" s="415"/>
      <c r="F19" s="415"/>
      <c r="G19" s="415"/>
      <c r="H19" s="415"/>
      <c r="I19" s="415"/>
      <c r="J19" s="415"/>
      <c r="K19" s="415"/>
      <c r="L19" s="415"/>
      <c r="M19" s="6"/>
      <c r="N19" s="6"/>
    </row>
    <row r="20" spans="2:20" ht="41.25" customHeight="1">
      <c r="B20" s="415"/>
      <c r="C20" s="415"/>
      <c r="D20" s="415"/>
      <c r="E20" s="415"/>
      <c r="F20" s="415"/>
      <c r="G20" s="415"/>
      <c r="H20" s="415"/>
      <c r="I20" s="415"/>
      <c r="J20" s="415"/>
      <c r="K20" s="415"/>
      <c r="L20" s="415"/>
      <c r="M20" s="6"/>
      <c r="N20" s="6"/>
    </row>
    <row r="21" spans="2:20" ht="47.25" customHeight="1">
      <c r="B21" s="415"/>
      <c r="C21" s="415"/>
      <c r="D21" s="415"/>
      <c r="E21" s="415"/>
      <c r="F21" s="415"/>
      <c r="G21" s="415"/>
      <c r="H21" s="415"/>
      <c r="I21" s="415"/>
      <c r="J21" s="415"/>
      <c r="K21" s="415"/>
      <c r="L21" s="415"/>
      <c r="M21" s="6"/>
      <c r="N21" s="6"/>
    </row>
    <row r="22" spans="2:20" ht="11.25" customHeight="1">
      <c r="B22" s="412" t="s">
        <v>361</v>
      </c>
      <c r="C22" s="412"/>
      <c r="D22" s="412"/>
      <c r="E22" s="412"/>
      <c r="F22" s="412"/>
      <c r="G22" s="412"/>
      <c r="H22" s="412"/>
      <c r="I22" s="412"/>
      <c r="J22" s="412"/>
      <c r="K22" s="412"/>
      <c r="L22" s="412"/>
      <c r="M22" s="6"/>
      <c r="N22" s="6"/>
    </row>
    <row r="23" spans="2:20" ht="15" customHeight="1">
      <c r="B23" s="412"/>
      <c r="C23" s="412"/>
      <c r="D23" s="412"/>
      <c r="E23" s="412"/>
      <c r="F23" s="412"/>
      <c r="G23" s="412"/>
      <c r="H23" s="412"/>
      <c r="I23" s="412"/>
      <c r="J23" s="412"/>
      <c r="K23" s="412"/>
      <c r="L23" s="412"/>
      <c r="M23" s="6"/>
      <c r="N23" s="6"/>
    </row>
    <row r="24" spans="2:20" ht="30.75" customHeight="1">
      <c r="B24" s="412"/>
      <c r="C24" s="412"/>
      <c r="D24" s="412"/>
      <c r="E24" s="412"/>
      <c r="F24" s="412"/>
      <c r="G24" s="412"/>
      <c r="H24" s="412"/>
      <c r="I24" s="412"/>
      <c r="J24" s="412"/>
      <c r="K24" s="412"/>
      <c r="L24" s="412"/>
      <c r="M24" s="6"/>
      <c r="N24" s="6"/>
    </row>
    <row r="25" spans="2:20" ht="15" customHeight="1">
      <c r="B25" s="412" t="s">
        <v>358</v>
      </c>
      <c r="C25" s="412"/>
      <c r="D25" s="412"/>
      <c r="E25" s="412"/>
      <c r="F25" s="412"/>
      <c r="G25" s="412"/>
      <c r="H25" s="412"/>
      <c r="I25" s="412"/>
      <c r="J25" s="412"/>
      <c r="K25" s="412"/>
      <c r="L25" s="412"/>
    </row>
    <row r="26" spans="2:20" ht="26.25" customHeight="1">
      <c r="B26" s="412"/>
      <c r="C26" s="412"/>
      <c r="D26" s="412"/>
      <c r="E26" s="412"/>
      <c r="F26" s="412"/>
      <c r="G26" s="412"/>
      <c r="H26" s="412"/>
      <c r="I26" s="412"/>
      <c r="J26" s="412"/>
      <c r="K26" s="412"/>
      <c r="L26" s="412"/>
    </row>
    <row r="27" spans="2:20" ht="85.5" customHeight="1">
      <c r="B27" s="413" t="s">
        <v>365</v>
      </c>
      <c r="C27" s="413"/>
      <c r="D27" s="413"/>
      <c r="E27" s="413"/>
      <c r="F27" s="413"/>
      <c r="G27" s="413"/>
      <c r="H27" s="413"/>
      <c r="I27" s="413"/>
      <c r="J27" s="413"/>
      <c r="K27" s="413"/>
      <c r="L27" s="407"/>
      <c r="O27" s="414"/>
      <c r="P27" s="414"/>
      <c r="Q27" s="414"/>
      <c r="R27" s="414"/>
      <c r="S27" s="414"/>
      <c r="T27" s="414"/>
    </row>
    <row r="28" spans="2:20" ht="9" customHeight="1">
      <c r="B28" s="413"/>
      <c r="C28" s="413"/>
      <c r="D28" s="413"/>
      <c r="E28" s="413"/>
      <c r="F28" s="413"/>
      <c r="G28" s="413"/>
      <c r="H28" s="413"/>
      <c r="I28" s="413"/>
      <c r="J28" s="413"/>
      <c r="K28" s="413"/>
      <c r="L28" s="407"/>
    </row>
    <row r="29" spans="2:20" ht="15" customHeight="1">
      <c r="B29" s="412"/>
      <c r="C29" s="412"/>
      <c r="D29" s="412"/>
      <c r="E29" s="412"/>
      <c r="F29" s="412"/>
      <c r="G29" s="412"/>
      <c r="H29" s="412"/>
      <c r="I29" s="412"/>
      <c r="J29" s="412"/>
      <c r="K29" s="412"/>
      <c r="L29" s="407"/>
    </row>
    <row r="30" spans="2:20" ht="21" customHeight="1">
      <c r="B30" s="412"/>
      <c r="C30" s="412"/>
      <c r="D30" s="412"/>
      <c r="E30" s="412"/>
      <c r="F30" s="412"/>
      <c r="G30" s="412"/>
      <c r="H30" s="412"/>
      <c r="I30" s="412"/>
      <c r="J30" s="412"/>
      <c r="K30" s="412"/>
    </row>
    <row r="31" spans="2:20" ht="15" customHeight="1"/>
    <row r="32" spans="2:2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sheetData>
  <mergeCells count="7">
    <mergeCell ref="B1:L1"/>
    <mergeCell ref="B29:K30"/>
    <mergeCell ref="B27:K28"/>
    <mergeCell ref="O27:T27"/>
    <mergeCell ref="B3:L21"/>
    <mergeCell ref="B22:L24"/>
    <mergeCell ref="B25:L26"/>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0342F-6F5F-43B5-A1AC-41793AB4118E}">
  <sheetPr>
    <tabColor rgb="FF002060"/>
  </sheetPr>
  <dimension ref="B1:S18"/>
  <sheetViews>
    <sheetView showGridLines="0" zoomScaleNormal="100" workbookViewId="0">
      <selection activeCell="R10" sqref="R10"/>
    </sheetView>
  </sheetViews>
  <sheetFormatPr defaultRowHeight="21.75"/>
  <cols>
    <col min="1" max="1" width="1.85546875" style="33" customWidth="1"/>
    <col min="2" max="2" width="35.7109375" style="33" customWidth="1"/>
    <col min="3" max="3" width="9.85546875" style="33" bestFit="1" customWidth="1"/>
    <col min="4" max="4" width="13.28515625" style="33" bestFit="1" customWidth="1"/>
    <col min="5" max="5" width="2.28515625" style="33" customWidth="1"/>
    <col min="6" max="6" width="10.7109375" style="33" bestFit="1" customWidth="1"/>
    <col min="7" max="7" width="13.28515625" style="33" bestFit="1" customWidth="1"/>
    <col min="8" max="8" width="2.42578125" style="33" customWidth="1"/>
    <col min="9" max="9" width="11" style="33" bestFit="1" customWidth="1"/>
    <col min="10" max="10" width="13.28515625" style="33" bestFit="1" customWidth="1"/>
    <col min="11" max="11" width="40.42578125" style="33" customWidth="1"/>
    <col min="12" max="12" width="9.140625" style="33"/>
    <col min="13" max="13" width="10" style="33" bestFit="1" customWidth="1"/>
    <col min="14" max="16384" width="9.140625" style="33"/>
  </cols>
  <sheetData>
    <row r="1" spans="2:19" ht="11.25" customHeight="1"/>
    <row r="2" spans="2:19" ht="26.25" customHeight="1">
      <c r="B2" s="422" t="s">
        <v>1</v>
      </c>
      <c r="C2" s="422"/>
      <c r="D2" s="422"/>
      <c r="E2" s="422"/>
      <c r="F2" s="422"/>
      <c r="G2" s="422"/>
      <c r="H2" s="422"/>
      <c r="I2" s="422"/>
      <c r="J2" s="422"/>
      <c r="K2" s="422"/>
    </row>
    <row r="3" spans="2:19" ht="13.5" customHeight="1">
      <c r="B3" s="242"/>
      <c r="C3" s="242"/>
      <c r="D3" s="242"/>
      <c r="E3" s="242"/>
      <c r="F3" s="242"/>
      <c r="G3" s="242"/>
      <c r="H3" s="242"/>
      <c r="I3" s="242"/>
      <c r="J3" s="242"/>
      <c r="K3" s="242"/>
    </row>
    <row r="4" spans="2:19">
      <c r="B4" s="418" t="s">
        <v>2</v>
      </c>
      <c r="C4" s="22" t="s">
        <v>3</v>
      </c>
      <c r="D4" s="22" t="s">
        <v>4</v>
      </c>
      <c r="E4" s="22"/>
      <c r="F4" s="22" t="s">
        <v>3</v>
      </c>
      <c r="G4" s="22" t="s">
        <v>4</v>
      </c>
      <c r="H4" s="22"/>
      <c r="I4" s="22" t="s">
        <v>3</v>
      </c>
      <c r="J4" s="22" t="s">
        <v>4</v>
      </c>
      <c r="K4" s="420" t="s">
        <v>5</v>
      </c>
    </row>
    <row r="5" spans="2:19">
      <c r="B5" s="418"/>
      <c r="C5" s="22" t="s">
        <v>6</v>
      </c>
      <c r="D5" s="22" t="s">
        <v>6</v>
      </c>
      <c r="E5" s="22"/>
      <c r="F5" s="22" t="s">
        <v>7</v>
      </c>
      <c r="G5" s="22" t="s">
        <v>7</v>
      </c>
      <c r="H5" s="22"/>
      <c r="I5" s="22" t="s">
        <v>7</v>
      </c>
      <c r="J5" s="22" t="s">
        <v>7</v>
      </c>
      <c r="K5" s="420"/>
    </row>
    <row r="6" spans="2:19" ht="22.5" thickBot="1">
      <c r="B6" s="419"/>
      <c r="C6" s="23" t="s">
        <v>8</v>
      </c>
      <c r="D6" s="23" t="s">
        <v>8</v>
      </c>
      <c r="E6" s="23"/>
      <c r="F6" s="23" t="s">
        <v>8</v>
      </c>
      <c r="G6" s="23" t="s">
        <v>8</v>
      </c>
      <c r="H6" s="23"/>
      <c r="I6" s="23" t="s">
        <v>9</v>
      </c>
      <c r="J6" s="23" t="s">
        <v>9</v>
      </c>
      <c r="K6" s="421"/>
    </row>
    <row r="7" spans="2:19" ht="40.5" customHeight="1">
      <c r="B7" s="286" t="s">
        <v>10</v>
      </c>
      <c r="C7" s="261">
        <v>4809</v>
      </c>
      <c r="D7" s="261">
        <v>7693</v>
      </c>
      <c r="E7" s="287"/>
      <c r="F7" s="262">
        <v>4801</v>
      </c>
      <c r="G7" s="262">
        <v>7706</v>
      </c>
      <c r="H7" s="287"/>
      <c r="I7" s="263">
        <v>5919</v>
      </c>
      <c r="J7" s="263">
        <v>9463</v>
      </c>
      <c r="K7" s="288" t="s">
        <v>10</v>
      </c>
    </row>
    <row r="8" spans="2:19" ht="40.5" customHeight="1">
      <c r="B8" s="289" t="s">
        <v>11</v>
      </c>
      <c r="C8" s="264">
        <v>128</v>
      </c>
      <c r="D8" s="264">
        <v>-305</v>
      </c>
      <c r="E8" s="284"/>
      <c r="F8" s="60">
        <v>-43</v>
      </c>
      <c r="G8" s="60">
        <v>-310</v>
      </c>
      <c r="H8" s="284"/>
      <c r="I8" s="260">
        <v>-47</v>
      </c>
      <c r="J8" s="260">
        <v>-370</v>
      </c>
      <c r="K8" s="290" t="s">
        <v>12</v>
      </c>
    </row>
    <row r="9" spans="2:19" ht="40.5" customHeight="1">
      <c r="B9" s="289" t="s">
        <v>13</v>
      </c>
      <c r="C9" s="264">
        <v>823</v>
      </c>
      <c r="D9" s="264">
        <v>1045</v>
      </c>
      <c r="E9" s="284"/>
      <c r="F9" s="60">
        <v>712</v>
      </c>
      <c r="G9" s="60">
        <v>930</v>
      </c>
      <c r="H9" s="284"/>
      <c r="I9" s="260">
        <v>878</v>
      </c>
      <c r="J9" s="260">
        <v>1142</v>
      </c>
      <c r="K9" s="290" t="s">
        <v>326</v>
      </c>
    </row>
    <row r="10" spans="2:19" ht="40.5" customHeight="1">
      <c r="B10" s="289" t="s">
        <v>14</v>
      </c>
      <c r="C10" s="264">
        <v>894</v>
      </c>
      <c r="D10" s="264">
        <v>1168</v>
      </c>
      <c r="E10" s="284"/>
      <c r="F10" s="60">
        <v>797</v>
      </c>
      <c r="G10" s="60">
        <v>1052.8</v>
      </c>
      <c r="H10" s="284"/>
      <c r="I10" s="260">
        <v>985</v>
      </c>
      <c r="J10" s="260">
        <v>1289</v>
      </c>
      <c r="K10" s="290" t="s">
        <v>327</v>
      </c>
      <c r="L10" s="239"/>
      <c r="M10" s="240"/>
      <c r="N10" s="240"/>
      <c r="O10" s="240"/>
    </row>
    <row r="11" spans="2:19" ht="40.5" customHeight="1">
      <c r="B11" s="289" t="s">
        <v>313</v>
      </c>
      <c r="C11" s="392">
        <v>0.73799999999999999</v>
      </c>
      <c r="D11" s="392">
        <v>-1.7080000000000002</v>
      </c>
      <c r="E11" s="284"/>
      <c r="F11" s="390">
        <v>-0.19</v>
      </c>
      <c r="G11" s="390">
        <v>-2.04</v>
      </c>
      <c r="H11" s="284"/>
      <c r="I11" s="391">
        <v>-0.19699999999999998</v>
      </c>
      <c r="J11" s="391">
        <v>-2.4409999999999998</v>
      </c>
      <c r="K11" s="290" t="s">
        <v>315</v>
      </c>
      <c r="L11" s="239"/>
      <c r="M11" s="240"/>
      <c r="N11" s="240"/>
      <c r="O11" s="240"/>
    </row>
    <row r="12" spans="2:19" ht="40.5" customHeight="1">
      <c r="B12" s="289" t="s">
        <v>314</v>
      </c>
      <c r="C12" s="392">
        <v>2.375</v>
      </c>
      <c r="D12" s="392">
        <v>1.89</v>
      </c>
      <c r="E12" s="284"/>
      <c r="F12" s="390">
        <v>1.899</v>
      </c>
      <c r="G12" s="390">
        <v>2.2599999999999998</v>
      </c>
      <c r="H12" s="284"/>
      <c r="I12" s="391">
        <v>2.38</v>
      </c>
      <c r="J12" s="391">
        <v>2.79</v>
      </c>
      <c r="K12" s="290" t="s">
        <v>353</v>
      </c>
      <c r="L12" s="239"/>
      <c r="M12" s="239"/>
      <c r="N12" s="240"/>
      <c r="O12" s="240"/>
    </row>
    <row r="13" spans="2:19" ht="40.5" customHeight="1">
      <c r="B13" s="291" t="s">
        <v>16</v>
      </c>
      <c r="C13" s="265">
        <v>-4634</v>
      </c>
      <c r="D13" s="265">
        <v>-4644</v>
      </c>
      <c r="E13" s="285"/>
      <c r="F13" s="266">
        <v>-4667</v>
      </c>
      <c r="G13" s="266">
        <v>-4689</v>
      </c>
      <c r="H13" s="285"/>
      <c r="I13" s="267">
        <v>-5911</v>
      </c>
      <c r="J13" s="267">
        <v>-5674</v>
      </c>
      <c r="K13" s="396" t="s">
        <v>328</v>
      </c>
      <c r="L13" s="239"/>
      <c r="M13" s="240"/>
      <c r="N13" s="239"/>
      <c r="O13" s="240"/>
    </row>
    <row r="15" spans="2:19">
      <c r="B15" s="417" t="s">
        <v>329</v>
      </c>
      <c r="C15" s="417"/>
      <c r="D15" s="417"/>
      <c r="E15" s="417"/>
      <c r="F15" s="417"/>
      <c r="G15" s="417"/>
      <c r="H15" s="417"/>
      <c r="I15" s="417"/>
      <c r="J15" s="417"/>
      <c r="K15" s="417"/>
      <c r="L15" s="21"/>
      <c r="M15" s="21"/>
      <c r="N15" s="21"/>
      <c r="O15" s="21"/>
      <c r="P15" s="21"/>
      <c r="Q15" s="21"/>
      <c r="R15" s="21"/>
      <c r="S15" s="21"/>
    </row>
    <row r="16" spans="2:19" ht="47.25" customHeight="1">
      <c r="B16" s="417" t="s">
        <v>330</v>
      </c>
      <c r="C16" s="417"/>
      <c r="D16" s="417"/>
      <c r="E16" s="417"/>
      <c r="F16" s="417"/>
      <c r="G16" s="417"/>
      <c r="H16" s="417"/>
      <c r="I16" s="417"/>
      <c r="J16" s="417"/>
      <c r="K16" s="417"/>
      <c r="L16" s="21"/>
      <c r="M16" s="21"/>
      <c r="N16" s="21"/>
      <c r="O16" s="21"/>
      <c r="P16" s="21"/>
      <c r="Q16" s="21"/>
      <c r="R16" s="21"/>
      <c r="S16" s="21"/>
    </row>
    <row r="17" spans="2:11">
      <c r="B17" s="417" t="s">
        <v>364</v>
      </c>
      <c r="C17" s="417"/>
      <c r="D17" s="417"/>
      <c r="E17" s="417"/>
      <c r="F17" s="417"/>
      <c r="G17" s="417"/>
      <c r="H17" s="417"/>
      <c r="I17" s="417"/>
      <c r="J17" s="417"/>
      <c r="K17" s="417"/>
    </row>
    <row r="18" spans="2:11">
      <c r="B18" s="416"/>
      <c r="C18" s="416"/>
      <c r="D18" s="416"/>
      <c r="E18" s="416"/>
      <c r="F18" s="416"/>
      <c r="G18" s="416"/>
      <c r="H18" s="416"/>
      <c r="I18" s="416"/>
      <c r="J18" s="416"/>
      <c r="K18" s="416"/>
    </row>
  </sheetData>
  <mergeCells count="7">
    <mergeCell ref="B18:K18"/>
    <mergeCell ref="B17:K17"/>
    <mergeCell ref="B4:B6"/>
    <mergeCell ref="K4:K6"/>
    <mergeCell ref="B2:K2"/>
    <mergeCell ref="B16:K16"/>
    <mergeCell ref="B15:K15"/>
  </mergeCells>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E92B2-B413-4339-B2F1-CA30D0AA72D7}">
  <sheetPr>
    <tabColor theme="4" tint="0.79998168889431442"/>
  </sheetPr>
  <dimension ref="B1:P79"/>
  <sheetViews>
    <sheetView showGridLines="0" topLeftCell="A26" zoomScale="80" zoomScaleNormal="80" workbookViewId="0">
      <selection activeCell="P32" sqref="P32"/>
    </sheetView>
  </sheetViews>
  <sheetFormatPr defaultRowHeight="21.75"/>
  <cols>
    <col min="1" max="1" width="3.28515625" style="33" customWidth="1"/>
    <col min="2" max="2" width="30.28515625" style="33" customWidth="1"/>
    <col min="3" max="4" width="12.85546875" style="33" customWidth="1"/>
    <col min="5" max="5" width="16.85546875" style="33" customWidth="1"/>
    <col min="6" max="6" width="12.85546875" style="33" customWidth="1"/>
    <col min="7" max="7" width="13.85546875" style="33" customWidth="1"/>
    <col min="8" max="8" width="12.85546875" style="33" customWidth="1"/>
    <col min="9" max="9" width="15.5703125" style="33" customWidth="1"/>
    <col min="10" max="10" width="12.85546875" style="33" customWidth="1"/>
    <col min="11" max="11" width="4.5703125" style="33" customWidth="1"/>
    <col min="12" max="12" width="12.85546875" style="33" customWidth="1"/>
    <col min="13" max="13" width="41.5703125" style="33" customWidth="1"/>
    <col min="14" max="16384" width="9.140625" style="33"/>
  </cols>
  <sheetData>
    <row r="1" spans="2:13" ht="9" customHeight="1" thickBot="1"/>
    <row r="2" spans="2:13" ht="28.5">
      <c r="B2" s="425" t="s">
        <v>17</v>
      </c>
      <c r="C2" s="426"/>
      <c r="D2" s="426"/>
      <c r="E2" s="426"/>
      <c r="F2" s="426"/>
      <c r="G2" s="426"/>
      <c r="H2" s="426"/>
      <c r="I2" s="426"/>
      <c r="J2" s="426"/>
      <c r="K2" s="426"/>
      <c r="L2" s="426"/>
      <c r="M2" s="427"/>
    </row>
    <row r="3" spans="2:13" ht="13.5" customHeight="1" thickBot="1"/>
    <row r="4" spans="2:13" ht="24.75">
      <c r="B4" s="428" t="s">
        <v>18</v>
      </c>
      <c r="C4" s="429"/>
      <c r="D4" s="429"/>
      <c r="E4" s="429"/>
      <c r="F4" s="429"/>
      <c r="G4" s="429"/>
      <c r="H4" s="429"/>
      <c r="I4" s="429"/>
      <c r="J4" s="429"/>
      <c r="K4" s="429"/>
      <c r="L4" s="429"/>
      <c r="M4" s="430"/>
    </row>
    <row r="5" spans="2:13" ht="82.5" customHeight="1">
      <c r="B5" s="51" t="s">
        <v>19</v>
      </c>
      <c r="C5" s="22" t="s">
        <v>20</v>
      </c>
      <c r="D5" s="52" t="s">
        <v>21</v>
      </c>
      <c r="E5" s="52" t="s">
        <v>322</v>
      </c>
      <c r="F5" s="22" t="s">
        <v>22</v>
      </c>
      <c r="G5" s="52" t="s">
        <v>23</v>
      </c>
      <c r="H5" s="22" t="s">
        <v>24</v>
      </c>
      <c r="I5" s="52" t="s">
        <v>25</v>
      </c>
      <c r="J5" s="52" t="s">
        <v>26</v>
      </c>
      <c r="K5" s="52"/>
      <c r="L5" s="52" t="s">
        <v>27</v>
      </c>
      <c r="M5" s="117" t="s">
        <v>28</v>
      </c>
    </row>
    <row r="6" spans="2:13" ht="22.5" thickBot="1">
      <c r="B6" s="53"/>
      <c r="C6" s="54" t="s">
        <v>8</v>
      </c>
      <c r="D6" s="54" t="s">
        <v>8</v>
      </c>
      <c r="E6" s="54" t="s">
        <v>8</v>
      </c>
      <c r="F6" s="54" t="s">
        <v>8</v>
      </c>
      <c r="G6" s="54" t="s">
        <v>8</v>
      </c>
      <c r="H6" s="54" t="s">
        <v>8</v>
      </c>
      <c r="I6" s="54" t="s">
        <v>8</v>
      </c>
      <c r="J6" s="54" t="s">
        <v>8</v>
      </c>
      <c r="K6" s="54"/>
      <c r="L6" s="55" t="s">
        <v>9</v>
      </c>
      <c r="M6" s="56"/>
    </row>
    <row r="7" spans="2:13">
      <c r="B7" s="57" t="s">
        <v>10</v>
      </c>
      <c r="C7" s="58">
        <v>4808.6000000000004</v>
      </c>
      <c r="D7" s="59">
        <v>0</v>
      </c>
      <c r="E7" s="59">
        <v>0</v>
      </c>
      <c r="F7" s="59">
        <v>0</v>
      </c>
      <c r="G7" s="59">
        <v>0</v>
      </c>
      <c r="H7" s="59">
        <v>0</v>
      </c>
      <c r="I7" s="59">
        <v>-7.5</v>
      </c>
      <c r="J7" s="60">
        <v>4801.1000000000004</v>
      </c>
      <c r="K7" s="61"/>
      <c r="L7" s="260">
        <v>5918.5566862059186</v>
      </c>
      <c r="M7" s="57" t="s">
        <v>10</v>
      </c>
    </row>
    <row r="8" spans="2:13">
      <c r="B8" s="57" t="s">
        <v>29</v>
      </c>
      <c r="C8" s="58">
        <v>-2007.6</v>
      </c>
      <c r="D8" s="59">
        <v>-468</v>
      </c>
      <c r="E8" s="59">
        <v>15</v>
      </c>
      <c r="F8" s="59">
        <v>0</v>
      </c>
      <c r="G8" s="59">
        <v>0</v>
      </c>
      <c r="H8" s="59">
        <v>0</v>
      </c>
      <c r="I8" s="59">
        <v>0</v>
      </c>
      <c r="J8" s="60">
        <v>-2460.3399999999997</v>
      </c>
      <c r="K8" s="61"/>
      <c r="L8" s="260">
        <v>-3031.6847069580886</v>
      </c>
      <c r="M8" s="57" t="s">
        <v>29</v>
      </c>
    </row>
    <row r="9" spans="2:13" s="45" customFormat="1">
      <c r="B9" s="62" t="s">
        <v>30</v>
      </c>
      <c r="C9" s="63">
        <v>2801.0000000000005</v>
      </c>
      <c r="D9" s="64">
        <v>-468</v>
      </c>
      <c r="E9" s="64">
        <v>15</v>
      </c>
      <c r="F9" s="64">
        <v>0</v>
      </c>
      <c r="G9" s="64">
        <v>0</v>
      </c>
      <c r="H9" s="64">
        <v>0</v>
      </c>
      <c r="I9" s="64">
        <v>-8.27</v>
      </c>
      <c r="J9" s="65">
        <v>2340.7600000000007</v>
      </c>
      <c r="K9" s="66"/>
      <c r="L9" s="268">
        <v>2886.87197924783</v>
      </c>
      <c r="M9" s="62" t="s">
        <v>30</v>
      </c>
    </row>
    <row r="10" spans="2:13">
      <c r="B10" s="57" t="s">
        <v>31</v>
      </c>
      <c r="C10" s="58">
        <v>-2588</v>
      </c>
      <c r="D10" s="59">
        <v>2588</v>
      </c>
      <c r="E10" s="59">
        <v>0</v>
      </c>
      <c r="F10" s="59">
        <v>0</v>
      </c>
      <c r="G10" s="59">
        <v>0</v>
      </c>
      <c r="H10" s="59">
        <v>0</v>
      </c>
      <c r="I10" s="59">
        <v>0</v>
      </c>
      <c r="J10" s="60">
        <v>0</v>
      </c>
      <c r="K10" s="61"/>
      <c r="L10" s="260" t="s">
        <v>32</v>
      </c>
      <c r="M10" s="57"/>
    </row>
    <row r="11" spans="2:13" ht="43.5">
      <c r="B11" s="57"/>
      <c r="C11" s="58"/>
      <c r="D11" s="59">
        <v>-256</v>
      </c>
      <c r="E11" s="59">
        <v>-24</v>
      </c>
      <c r="F11" s="59">
        <v>0</v>
      </c>
      <c r="G11" s="59">
        <v>1.0900000000000001</v>
      </c>
      <c r="H11" s="59">
        <v>0</v>
      </c>
      <c r="I11" s="59">
        <v>0</v>
      </c>
      <c r="J11" s="60">
        <v>-279</v>
      </c>
      <c r="K11" s="61"/>
      <c r="L11" s="260">
        <v>-344.18204806005554</v>
      </c>
      <c r="M11" s="67" t="s">
        <v>33</v>
      </c>
    </row>
    <row r="12" spans="2:13">
      <c r="B12" s="205"/>
      <c r="C12" s="58"/>
      <c r="D12" s="59">
        <v>-1259.24</v>
      </c>
      <c r="E12" s="59">
        <v>0</v>
      </c>
      <c r="F12" s="59">
        <v>0</v>
      </c>
      <c r="G12" s="59">
        <v>0</v>
      </c>
      <c r="H12" s="59">
        <v>0</v>
      </c>
      <c r="I12" s="59">
        <v>0</v>
      </c>
      <c r="J12" s="60">
        <v>-1259</v>
      </c>
      <c r="K12" s="61"/>
      <c r="L12" s="260">
        <v>-1549.3799747339453</v>
      </c>
      <c r="M12" s="67" t="s">
        <v>34</v>
      </c>
    </row>
    <row r="13" spans="2:13" ht="43.5">
      <c r="B13" s="57"/>
      <c r="C13" s="58"/>
      <c r="D13" s="59">
        <v>-609</v>
      </c>
      <c r="E13" s="59">
        <v>0</v>
      </c>
      <c r="F13" s="59">
        <v>0</v>
      </c>
      <c r="G13" s="59">
        <v>-15</v>
      </c>
      <c r="H13" s="59">
        <v>0</v>
      </c>
      <c r="I13" s="59">
        <v>-13</v>
      </c>
      <c r="J13" s="60">
        <v>-637</v>
      </c>
      <c r="K13" s="61"/>
      <c r="L13" s="260">
        <v>-786.53596413781952</v>
      </c>
      <c r="M13" s="67" t="s">
        <v>35</v>
      </c>
    </row>
    <row r="14" spans="2:13" s="45" customFormat="1">
      <c r="B14" s="62" t="s">
        <v>36</v>
      </c>
      <c r="C14" s="63">
        <v>213.80000000000064</v>
      </c>
      <c r="D14" s="64">
        <v>-4</v>
      </c>
      <c r="E14" s="64">
        <v>-9</v>
      </c>
      <c r="F14" s="64">
        <v>0</v>
      </c>
      <c r="G14" s="64">
        <v>-13.91</v>
      </c>
      <c r="H14" s="64">
        <v>0</v>
      </c>
      <c r="I14" s="64">
        <v>-21.27</v>
      </c>
      <c r="J14" s="65">
        <v>165.76000000000067</v>
      </c>
      <c r="K14" s="66"/>
      <c r="L14" s="268">
        <v>206.77399231600975</v>
      </c>
      <c r="M14" s="62" t="s">
        <v>36</v>
      </c>
    </row>
    <row r="15" spans="2:13">
      <c r="B15" s="57" t="s">
        <v>37</v>
      </c>
      <c r="C15" s="58">
        <v>15.2</v>
      </c>
      <c r="D15" s="59">
        <v>-14</v>
      </c>
      <c r="E15" s="59">
        <v>0</v>
      </c>
      <c r="F15" s="59">
        <v>-95</v>
      </c>
      <c r="G15" s="59">
        <v>0</v>
      </c>
      <c r="H15" s="59">
        <v>66.92</v>
      </c>
      <c r="I15" s="59">
        <v>0</v>
      </c>
      <c r="J15" s="60">
        <v>-27.299999999999997</v>
      </c>
      <c r="K15" s="61"/>
      <c r="L15" s="260">
        <v>-33.639664132958018</v>
      </c>
      <c r="M15" s="67" t="s">
        <v>38</v>
      </c>
    </row>
    <row r="16" spans="2:13">
      <c r="B16" s="57" t="s">
        <v>39</v>
      </c>
      <c r="C16" s="58">
        <v>-146.1</v>
      </c>
      <c r="D16" s="59">
        <v>18</v>
      </c>
      <c r="E16" s="59">
        <v>0</v>
      </c>
      <c r="F16" s="59"/>
      <c r="G16" s="59">
        <v>0</v>
      </c>
      <c r="H16" s="59">
        <v>-13.61</v>
      </c>
      <c r="I16" s="59">
        <v>-1</v>
      </c>
      <c r="J16" s="60">
        <v>-142.9</v>
      </c>
      <c r="K16" s="61"/>
      <c r="L16" s="260">
        <v>-175.58904641583521</v>
      </c>
      <c r="M16" s="67" t="s">
        <v>40</v>
      </c>
    </row>
    <row r="17" spans="2:16" s="45" customFormat="1">
      <c r="B17" s="62" t="s">
        <v>41</v>
      </c>
      <c r="C17" s="63">
        <v>82.900000000000631</v>
      </c>
      <c r="D17" s="64">
        <v>0</v>
      </c>
      <c r="E17" s="64">
        <v>-9</v>
      </c>
      <c r="F17" s="64">
        <v>-95</v>
      </c>
      <c r="G17" s="64">
        <v>-13.91</v>
      </c>
      <c r="H17" s="64">
        <v>53</v>
      </c>
      <c r="I17" s="64">
        <v>-22.27</v>
      </c>
      <c r="J17" s="65">
        <v>-4.439999999999344</v>
      </c>
      <c r="K17" s="66"/>
      <c r="L17" s="268">
        <v>-2.4547182327834776</v>
      </c>
      <c r="M17" s="62" t="s">
        <v>42</v>
      </c>
    </row>
    <row r="18" spans="2:16">
      <c r="B18" s="57" t="s">
        <v>43</v>
      </c>
      <c r="C18" s="58">
        <v>45.4</v>
      </c>
      <c r="D18" s="59">
        <v>0</v>
      </c>
      <c r="E18" s="59">
        <v>0</v>
      </c>
      <c r="F18" s="59">
        <v>0</v>
      </c>
      <c r="G18" s="59">
        <v>8.9</v>
      </c>
      <c r="H18" s="59">
        <v>0</v>
      </c>
      <c r="I18" s="59">
        <v>-93.4</v>
      </c>
      <c r="J18" s="60">
        <v>-39</v>
      </c>
      <c r="K18" s="61"/>
      <c r="L18" s="260">
        <v>-44.635141691295502</v>
      </c>
      <c r="M18" s="67" t="s">
        <v>44</v>
      </c>
    </row>
    <row r="19" spans="2:16" s="45" customFormat="1" ht="22.5" thickBot="1">
      <c r="B19" s="68" t="s">
        <v>45</v>
      </c>
      <c r="C19" s="69">
        <v>128.30000000000064</v>
      </c>
      <c r="D19" s="70">
        <v>0</v>
      </c>
      <c r="E19" s="70">
        <v>-9</v>
      </c>
      <c r="F19" s="70">
        <v>-95</v>
      </c>
      <c r="G19" s="70">
        <v>-5.01</v>
      </c>
      <c r="H19" s="70">
        <v>53</v>
      </c>
      <c r="I19" s="70">
        <v>-115.67</v>
      </c>
      <c r="J19" s="71">
        <v>-43.439999999999344</v>
      </c>
      <c r="K19" s="72"/>
      <c r="L19" s="269">
        <v>-47.089859924078979</v>
      </c>
      <c r="M19" s="68" t="s">
        <v>46</v>
      </c>
    </row>
    <row r="20" spans="2:16" ht="24.75">
      <c r="B20" s="428" t="s">
        <v>47</v>
      </c>
      <c r="C20" s="429"/>
      <c r="D20" s="429"/>
      <c r="E20" s="429"/>
      <c r="F20" s="429"/>
      <c r="G20" s="429"/>
      <c r="H20" s="429"/>
      <c r="I20" s="429"/>
      <c r="J20" s="429"/>
      <c r="K20" s="429"/>
      <c r="L20" s="429"/>
      <c r="M20" s="430"/>
      <c r="P20" s="45"/>
    </row>
    <row r="21" spans="2:16" ht="84" customHeight="1">
      <c r="B21" s="51" t="s">
        <v>19</v>
      </c>
      <c r="C21" s="22" t="s">
        <v>20</v>
      </c>
      <c r="D21" s="52" t="s">
        <v>21</v>
      </c>
      <c r="E21" s="52" t="s">
        <v>322</v>
      </c>
      <c r="F21" s="22" t="s">
        <v>22</v>
      </c>
      <c r="G21" s="52" t="s">
        <v>23</v>
      </c>
      <c r="H21" s="22" t="s">
        <v>24</v>
      </c>
      <c r="I21" s="52" t="s">
        <v>25</v>
      </c>
      <c r="J21" s="52" t="s">
        <v>26</v>
      </c>
      <c r="K21" s="52"/>
      <c r="L21" s="52" t="s">
        <v>27</v>
      </c>
      <c r="M21" s="117" t="s">
        <v>28</v>
      </c>
      <c r="P21" s="45"/>
    </row>
    <row r="22" spans="2:16" ht="22.5" thickBot="1">
      <c r="B22" s="53"/>
      <c r="C22" s="54" t="s">
        <v>8</v>
      </c>
      <c r="D22" s="54" t="s">
        <v>8</v>
      </c>
      <c r="E22" s="54" t="s">
        <v>8</v>
      </c>
      <c r="F22" s="54" t="s">
        <v>8</v>
      </c>
      <c r="G22" s="54" t="s">
        <v>8</v>
      </c>
      <c r="H22" s="54" t="s">
        <v>8</v>
      </c>
      <c r="I22" s="54" t="s">
        <v>8</v>
      </c>
      <c r="J22" s="54" t="s">
        <v>8</v>
      </c>
      <c r="K22" s="54"/>
      <c r="L22" s="55" t="s">
        <v>9</v>
      </c>
      <c r="M22" s="56"/>
      <c r="P22" s="45"/>
    </row>
    <row r="23" spans="2:16">
      <c r="B23" s="57" t="s">
        <v>10</v>
      </c>
      <c r="C23" s="58">
        <v>7693</v>
      </c>
      <c r="D23" s="59">
        <v>0</v>
      </c>
      <c r="E23" s="59">
        <v>0</v>
      </c>
      <c r="F23" s="59">
        <v>0</v>
      </c>
      <c r="G23" s="59">
        <v>0</v>
      </c>
      <c r="H23" s="59">
        <v>0</v>
      </c>
      <c r="I23" s="59">
        <v>13.4</v>
      </c>
      <c r="J23" s="60">
        <v>7706</v>
      </c>
      <c r="K23" s="61"/>
      <c r="L23" s="260">
        <v>9463.3436892139853</v>
      </c>
      <c r="M23" s="57" t="s">
        <v>10</v>
      </c>
    </row>
    <row r="24" spans="2:16">
      <c r="B24" s="57" t="s">
        <v>29</v>
      </c>
      <c r="C24" s="58">
        <v>-3146</v>
      </c>
      <c r="D24" s="59">
        <v>-764.5</v>
      </c>
      <c r="E24" s="59">
        <v>21.5</v>
      </c>
      <c r="F24" s="59">
        <v>0</v>
      </c>
      <c r="G24" s="59">
        <v>0</v>
      </c>
      <c r="H24" s="59">
        <v>0</v>
      </c>
      <c r="I24" s="59">
        <v>0</v>
      </c>
      <c r="J24" s="60">
        <v>-3889</v>
      </c>
      <c r="K24" s="61"/>
      <c r="L24" s="260">
        <v>-4781.0399607144063</v>
      </c>
      <c r="M24" s="57" t="s">
        <v>29</v>
      </c>
    </row>
    <row r="25" spans="2:16" s="45" customFormat="1">
      <c r="B25" s="62" t="s">
        <v>30</v>
      </c>
      <c r="C25" s="63">
        <v>4546.8999999999996</v>
      </c>
      <c r="D25" s="64">
        <v>-764.5</v>
      </c>
      <c r="E25" s="64">
        <v>21.5</v>
      </c>
      <c r="F25" s="64">
        <v>0</v>
      </c>
      <c r="G25" s="64">
        <v>0</v>
      </c>
      <c r="H25" s="64">
        <v>0</v>
      </c>
      <c r="I25" s="64">
        <v>13.4</v>
      </c>
      <c r="J25" s="65">
        <v>3817</v>
      </c>
      <c r="K25" s="66"/>
      <c r="L25" s="268">
        <f>L23+L24</f>
        <v>4682.3037284995789</v>
      </c>
      <c r="M25" s="62" t="s">
        <v>30</v>
      </c>
    </row>
    <row r="26" spans="2:16">
      <c r="B26" s="57" t="s">
        <v>31</v>
      </c>
      <c r="C26" s="58">
        <f>-(3629.3+607.8+368.6+1)</f>
        <v>-4606.7000000000007</v>
      </c>
      <c r="D26" s="59">
        <v>4607</v>
      </c>
      <c r="E26" s="59" t="s">
        <v>32</v>
      </c>
      <c r="F26" s="59" t="s">
        <v>32</v>
      </c>
      <c r="G26" s="59" t="s">
        <v>32</v>
      </c>
      <c r="H26" s="59" t="s">
        <v>32</v>
      </c>
      <c r="I26" s="59" t="s">
        <v>32</v>
      </c>
      <c r="J26" s="60" t="s">
        <v>32</v>
      </c>
      <c r="K26" s="61"/>
      <c r="L26" s="260" t="s">
        <v>32</v>
      </c>
      <c r="M26" s="57"/>
    </row>
    <row r="27" spans="2:16" ht="43.5">
      <c r="B27" s="57"/>
      <c r="C27" s="58"/>
      <c r="D27" s="59">
        <v>-402.4</v>
      </c>
      <c r="E27" s="59">
        <v>-43</v>
      </c>
      <c r="F27" s="59" t="s">
        <v>32</v>
      </c>
      <c r="G27" s="59">
        <v>-2</v>
      </c>
      <c r="H27" s="59" t="s">
        <v>32</v>
      </c>
      <c r="I27" s="59">
        <v>0</v>
      </c>
      <c r="J27" s="60">
        <v>-447</v>
      </c>
      <c r="K27" s="61"/>
      <c r="L27" s="260">
        <v>-552.3136493253694</v>
      </c>
      <c r="M27" s="67" t="s">
        <v>33</v>
      </c>
    </row>
    <row r="28" spans="2:16">
      <c r="B28" s="57"/>
      <c r="C28" s="58"/>
      <c r="D28" s="59">
        <v>-2450</v>
      </c>
      <c r="E28" s="59" t="s">
        <v>32</v>
      </c>
      <c r="F28" s="59" t="s">
        <v>32</v>
      </c>
      <c r="G28" s="59">
        <v>-1</v>
      </c>
      <c r="H28" s="59" t="s">
        <v>32</v>
      </c>
      <c r="I28" s="59">
        <v>0</v>
      </c>
      <c r="J28" s="60">
        <v>-2450</v>
      </c>
      <c r="K28" s="61"/>
      <c r="L28" s="260">
        <v>-3014.2666150704395</v>
      </c>
      <c r="M28" s="67" t="s">
        <v>34</v>
      </c>
    </row>
    <row r="29" spans="2:16" ht="43.5">
      <c r="B29" s="57"/>
      <c r="C29" s="58"/>
      <c r="D29" s="59">
        <v>-994.4</v>
      </c>
      <c r="E29" s="59" t="s">
        <v>32</v>
      </c>
      <c r="F29" s="59" t="s">
        <v>32</v>
      </c>
      <c r="G29" s="59">
        <v>11</v>
      </c>
      <c r="H29" s="59" t="s">
        <v>32</v>
      </c>
      <c r="I29" s="59">
        <v>-8</v>
      </c>
      <c r="J29" s="60">
        <v>-991</v>
      </c>
      <c r="K29" s="61"/>
      <c r="L29" s="260">
        <v>-1203.8585607356215</v>
      </c>
      <c r="M29" s="67" t="s">
        <v>35</v>
      </c>
    </row>
    <row r="30" spans="2:16">
      <c r="B30" s="62" t="s">
        <v>48</v>
      </c>
      <c r="C30" s="63">
        <v>-59.800000000001091</v>
      </c>
      <c r="D30" s="64">
        <f>D25+D26+D27+D28+D29</f>
        <v>-4.3000000000000682</v>
      </c>
      <c r="E30" s="64">
        <v>-21</v>
      </c>
      <c r="F30" s="64" t="s">
        <v>32</v>
      </c>
      <c r="G30" s="64">
        <f>G27+G28+G29</f>
        <v>8</v>
      </c>
      <c r="H30" s="64" t="s">
        <v>32</v>
      </c>
      <c r="I30" s="64">
        <f>I25+I29</f>
        <v>5.4</v>
      </c>
      <c r="J30" s="65">
        <v>-71</v>
      </c>
      <c r="K30" s="66"/>
      <c r="L30" s="268">
        <f>SUM(L26:L29)+L25</f>
        <v>-88.135096631851411</v>
      </c>
      <c r="M30" s="62" t="s">
        <v>48</v>
      </c>
    </row>
    <row r="31" spans="2:16" s="45" customFormat="1">
      <c r="B31" s="57" t="s">
        <v>37</v>
      </c>
      <c r="C31" s="58">
        <v>22</v>
      </c>
      <c r="D31" s="59">
        <v>-74</v>
      </c>
      <c r="E31" s="59" t="s">
        <v>32</v>
      </c>
      <c r="F31" s="59">
        <v>62</v>
      </c>
      <c r="G31" s="59">
        <v>0</v>
      </c>
      <c r="H31" s="59">
        <v>-17</v>
      </c>
      <c r="I31" s="59">
        <v>6</v>
      </c>
      <c r="J31" s="60">
        <v>-1</v>
      </c>
      <c r="K31" s="61"/>
      <c r="L31" s="260">
        <v>5</v>
      </c>
      <c r="M31" s="67" t="s">
        <v>49</v>
      </c>
      <c r="N31" s="33"/>
    </row>
    <row r="32" spans="2:16">
      <c r="B32" s="57" t="s">
        <v>39</v>
      </c>
      <c r="C32" s="58">
        <v>-237.4</v>
      </c>
      <c r="D32" s="59">
        <v>78</v>
      </c>
      <c r="E32" s="59" t="s">
        <v>32</v>
      </c>
      <c r="F32" s="59" t="s">
        <v>32</v>
      </c>
      <c r="G32" s="59" t="s">
        <v>32</v>
      </c>
      <c r="H32" s="59">
        <v>-25</v>
      </c>
      <c r="I32" s="59">
        <f>12-4</f>
        <v>8</v>
      </c>
      <c r="J32" s="60">
        <v>-176</v>
      </c>
      <c r="K32" s="61"/>
      <c r="L32" s="260">
        <v>-212.2715893957056</v>
      </c>
      <c r="M32" s="67" t="s">
        <v>40</v>
      </c>
    </row>
    <row r="33" spans="2:13">
      <c r="B33" s="62" t="s">
        <v>50</v>
      </c>
      <c r="C33" s="63">
        <f>C30+C31+C32</f>
        <v>-275.20000000000107</v>
      </c>
      <c r="D33" s="64">
        <v>0</v>
      </c>
      <c r="E33" s="64">
        <f>E30</f>
        <v>-21</v>
      </c>
      <c r="F33" s="64">
        <v>62</v>
      </c>
      <c r="G33" s="64">
        <f>G30</f>
        <v>8</v>
      </c>
      <c r="H33" s="64">
        <f>H31+H32</f>
        <v>-42</v>
      </c>
      <c r="I33" s="64">
        <v>22</v>
      </c>
      <c r="J33" s="65">
        <v>-248</v>
      </c>
      <c r="K33" s="66"/>
      <c r="L33" s="268">
        <f>L32+L31+L30</f>
        <v>-295.40668602755704</v>
      </c>
      <c r="M33" s="62" t="s">
        <v>42</v>
      </c>
    </row>
    <row r="34" spans="2:13" s="45" customFormat="1">
      <c r="B34" s="57" t="s">
        <v>43</v>
      </c>
      <c r="C34" s="58">
        <v>-30</v>
      </c>
      <c r="D34" s="59">
        <v>0</v>
      </c>
      <c r="E34" s="59" t="s">
        <v>32</v>
      </c>
      <c r="F34" s="59" t="s">
        <v>32</v>
      </c>
      <c r="G34" s="59">
        <v>3</v>
      </c>
      <c r="H34" s="59">
        <v>0</v>
      </c>
      <c r="I34" s="59">
        <v>-35</v>
      </c>
      <c r="J34" s="60">
        <v>-62</v>
      </c>
      <c r="K34" s="61"/>
      <c r="L34" s="260">
        <v>-74.591871863330425</v>
      </c>
      <c r="M34" s="67" t="s">
        <v>44</v>
      </c>
    </row>
    <row r="35" spans="2:13" ht="22.5" thickBot="1">
      <c r="B35" s="68" t="s">
        <v>51</v>
      </c>
      <c r="C35" s="69">
        <v>-305.20000000000107</v>
      </c>
      <c r="D35" s="70">
        <f t="shared" ref="D35:F35" si="0">D33</f>
        <v>0</v>
      </c>
      <c r="E35" s="70">
        <f t="shared" si="0"/>
        <v>-21</v>
      </c>
      <c r="F35" s="70">
        <f t="shared" si="0"/>
        <v>62</v>
      </c>
      <c r="G35" s="70">
        <f>G33+G34</f>
        <v>11</v>
      </c>
      <c r="H35" s="70">
        <f>H33</f>
        <v>-42</v>
      </c>
      <c r="I35" s="70">
        <f>I33+I34</f>
        <v>-13</v>
      </c>
      <c r="J35" s="71">
        <v>-310</v>
      </c>
      <c r="K35" s="72"/>
      <c r="L35" s="269">
        <f>L33+L34</f>
        <v>-369.99855789088747</v>
      </c>
      <c r="M35" s="68" t="s">
        <v>46</v>
      </c>
    </row>
    <row r="36" spans="2:13" ht="13.5" customHeight="1">
      <c r="C36" s="73"/>
      <c r="D36" s="73"/>
      <c r="E36" s="73"/>
      <c r="F36" s="73"/>
      <c r="G36" s="73"/>
      <c r="H36" s="73"/>
      <c r="I36" s="73"/>
      <c r="J36" s="73"/>
    </row>
    <row r="37" spans="2:13" ht="42.75" customHeight="1">
      <c r="B37" s="433" t="s">
        <v>355</v>
      </c>
      <c r="C37" s="433"/>
      <c r="D37" s="433"/>
      <c r="E37" s="433"/>
      <c r="F37" s="433"/>
      <c r="G37" s="433"/>
      <c r="H37" s="433"/>
      <c r="I37" s="433"/>
      <c r="J37" s="433"/>
      <c r="K37" s="433"/>
      <c r="L37" s="433"/>
      <c r="M37" s="433"/>
    </row>
    <row r="38" spans="2:13" ht="13.5" customHeight="1" thickBot="1">
      <c r="C38" s="73"/>
      <c r="D38" s="73"/>
      <c r="E38" s="73"/>
      <c r="F38" s="73"/>
      <c r="G38" s="73"/>
      <c r="H38" s="73"/>
      <c r="I38" s="73"/>
      <c r="J38" s="73"/>
    </row>
    <row r="39" spans="2:13" ht="24.75">
      <c r="B39" s="428" t="s">
        <v>52</v>
      </c>
      <c r="C39" s="429"/>
      <c r="D39" s="429"/>
      <c r="E39" s="429"/>
      <c r="F39" s="429"/>
      <c r="G39" s="429"/>
      <c r="H39" s="429"/>
      <c r="I39" s="429"/>
      <c r="J39" s="429"/>
      <c r="K39" s="429"/>
      <c r="L39" s="429"/>
      <c r="M39" s="430"/>
    </row>
    <row r="40" spans="2:13" ht="65.25">
      <c r="B40" s="51" t="s">
        <v>53</v>
      </c>
      <c r="C40" s="22" t="s">
        <v>20</v>
      </c>
      <c r="D40" s="52" t="s">
        <v>54</v>
      </c>
      <c r="E40" s="52" t="s">
        <v>322</v>
      </c>
      <c r="F40" s="22" t="s">
        <v>22</v>
      </c>
      <c r="G40" s="52" t="s">
        <v>23</v>
      </c>
      <c r="H40" s="22" t="s">
        <v>24</v>
      </c>
      <c r="I40" s="52" t="s">
        <v>25</v>
      </c>
      <c r="J40" s="52" t="s">
        <v>26</v>
      </c>
      <c r="K40" s="52"/>
      <c r="L40" s="52" t="s">
        <v>27</v>
      </c>
      <c r="M40" s="117" t="s">
        <v>28</v>
      </c>
    </row>
    <row r="41" spans="2:13" ht="22.5" thickBot="1">
      <c r="B41" s="53"/>
      <c r="C41" s="54" t="s">
        <v>8</v>
      </c>
      <c r="D41" s="54" t="s">
        <v>8</v>
      </c>
      <c r="E41" s="54" t="s">
        <v>8</v>
      </c>
      <c r="F41" s="54" t="s">
        <v>8</v>
      </c>
      <c r="G41" s="54" t="s">
        <v>8</v>
      </c>
      <c r="H41" s="54" t="s">
        <v>8</v>
      </c>
      <c r="I41" s="54" t="s">
        <v>8</v>
      </c>
      <c r="J41" s="54" t="s">
        <v>8</v>
      </c>
      <c r="K41" s="54"/>
      <c r="L41" s="55" t="s">
        <v>9</v>
      </c>
      <c r="M41" s="56"/>
    </row>
    <row r="42" spans="2:13">
      <c r="B42" s="57" t="s">
        <v>10</v>
      </c>
      <c r="C42" s="58">
        <v>6036.2</v>
      </c>
      <c r="D42" s="59">
        <v>0</v>
      </c>
      <c r="E42" s="59">
        <v>0</v>
      </c>
      <c r="F42" s="59">
        <v>0</v>
      </c>
      <c r="G42" s="59">
        <v>0</v>
      </c>
      <c r="H42" s="59">
        <v>0</v>
      </c>
      <c r="I42" s="59">
        <v>4</v>
      </c>
      <c r="J42" s="60">
        <v>6040</v>
      </c>
      <c r="K42" s="61"/>
      <c r="L42" s="260">
        <v>8308.3136999845574</v>
      </c>
      <c r="M42" s="57" t="s">
        <v>10</v>
      </c>
    </row>
    <row r="43" spans="2:13">
      <c r="B43" s="57" t="s">
        <v>29</v>
      </c>
      <c r="C43" s="58">
        <v>-2309.5</v>
      </c>
      <c r="D43" s="59">
        <v>-566</v>
      </c>
      <c r="E43" s="59">
        <v>14</v>
      </c>
      <c r="F43" s="59">
        <v>0</v>
      </c>
      <c r="G43" s="59">
        <v>0</v>
      </c>
      <c r="H43" s="59">
        <v>0</v>
      </c>
      <c r="I43" s="59">
        <v>39</v>
      </c>
      <c r="J43" s="60">
        <v>-2823</v>
      </c>
      <c r="K43" s="61"/>
      <c r="L43" s="260">
        <v>-3881.3990192070301</v>
      </c>
      <c r="M43" s="57" t="s">
        <v>29</v>
      </c>
    </row>
    <row r="44" spans="2:13" s="45" customFormat="1">
      <c r="B44" s="62" t="s">
        <v>30</v>
      </c>
      <c r="C44" s="63">
        <v>3726.7</v>
      </c>
      <c r="D44" s="64">
        <f>D42+D43</f>
        <v>-566</v>
      </c>
      <c r="E44" s="64">
        <f t="shared" ref="E44:I44" si="1">E42+E43</f>
        <v>14</v>
      </c>
      <c r="F44" s="64">
        <f t="shared" si="1"/>
        <v>0</v>
      </c>
      <c r="G44" s="64">
        <f t="shared" si="1"/>
        <v>0</v>
      </c>
      <c r="H44" s="64">
        <f t="shared" si="1"/>
        <v>0</v>
      </c>
      <c r="I44" s="64">
        <f t="shared" si="1"/>
        <v>43</v>
      </c>
      <c r="J44" s="65">
        <v>3217</v>
      </c>
      <c r="K44" s="66"/>
      <c r="L44" s="268">
        <f>L42+L43</f>
        <v>4426.9146807775269</v>
      </c>
      <c r="M44" s="62" t="s">
        <v>30</v>
      </c>
    </row>
    <row r="45" spans="2:13">
      <c r="B45" s="57" t="s">
        <v>31</v>
      </c>
      <c r="C45" s="58">
        <v>-3789.2</v>
      </c>
      <c r="D45" s="59">
        <v>3789</v>
      </c>
      <c r="E45" s="59">
        <v>0</v>
      </c>
      <c r="F45" s="59">
        <v>0</v>
      </c>
      <c r="G45" s="59">
        <v>0</v>
      </c>
      <c r="H45" s="59">
        <v>0</v>
      </c>
      <c r="I45" s="59">
        <v>0</v>
      </c>
      <c r="J45" s="60" t="s">
        <v>32</v>
      </c>
      <c r="K45" s="61"/>
      <c r="L45" s="260">
        <v>0</v>
      </c>
      <c r="M45" s="57"/>
    </row>
    <row r="46" spans="2:13" ht="43.5">
      <c r="B46" s="57"/>
      <c r="C46" s="58"/>
      <c r="D46" s="59">
        <v>-370</v>
      </c>
      <c r="E46" s="59">
        <v>-31</v>
      </c>
      <c r="F46" s="59">
        <v>0</v>
      </c>
      <c r="G46" s="59">
        <v>-59</v>
      </c>
      <c r="H46" s="59">
        <v>0</v>
      </c>
      <c r="I46" s="59">
        <v>0</v>
      </c>
      <c r="J46" s="60">
        <v>-460</v>
      </c>
      <c r="K46" s="61"/>
      <c r="L46" s="260">
        <v>-633.71203708811299</v>
      </c>
      <c r="M46" s="67" t="s">
        <v>33</v>
      </c>
    </row>
    <row r="47" spans="2:13">
      <c r="B47" s="57"/>
      <c r="C47" s="58"/>
      <c r="D47" s="59">
        <v>-2023</v>
      </c>
      <c r="E47" s="59">
        <v>0</v>
      </c>
      <c r="F47" s="59">
        <v>0</v>
      </c>
      <c r="G47" s="59">
        <v>-27.28</v>
      </c>
      <c r="H47" s="59">
        <v>0</v>
      </c>
      <c r="I47" s="59">
        <v>0</v>
      </c>
      <c r="J47" s="60">
        <v>-2050</v>
      </c>
      <c r="K47" s="61"/>
      <c r="L47" s="260">
        <v>-2818.9849014675701</v>
      </c>
      <c r="M47" s="67" t="s">
        <v>34</v>
      </c>
    </row>
    <row r="48" spans="2:13" ht="30" customHeight="1">
      <c r="B48" s="57"/>
      <c r="C48" s="58"/>
      <c r="D48" s="59">
        <v>-846</v>
      </c>
      <c r="E48" s="59">
        <v>0</v>
      </c>
      <c r="F48" s="59">
        <v>0</v>
      </c>
      <c r="G48" s="59">
        <v>-178</v>
      </c>
      <c r="H48" s="59">
        <v>0</v>
      </c>
      <c r="I48" s="59">
        <v>-5</v>
      </c>
      <c r="J48" s="60">
        <v>-1029</v>
      </c>
      <c r="K48" s="61"/>
      <c r="L48" s="260">
        <v>-1423.13196301621</v>
      </c>
      <c r="M48" s="67" t="s">
        <v>35</v>
      </c>
    </row>
    <row r="49" spans="2:13">
      <c r="B49" s="62" t="s">
        <v>48</v>
      </c>
      <c r="C49" s="63">
        <f>C44+C45</f>
        <v>-62.5</v>
      </c>
      <c r="D49" s="64">
        <f>D44+SUM(D45:D48)</f>
        <v>-16</v>
      </c>
      <c r="E49" s="64">
        <f t="shared" ref="E49:I49" si="2">E44+SUM(E45:E48)</f>
        <v>-17</v>
      </c>
      <c r="F49" s="64">
        <f t="shared" si="2"/>
        <v>0</v>
      </c>
      <c r="G49" s="64">
        <f t="shared" si="2"/>
        <v>-264.27999999999997</v>
      </c>
      <c r="H49" s="64">
        <f t="shared" si="2"/>
        <v>0</v>
      </c>
      <c r="I49" s="64">
        <f t="shared" si="2"/>
        <v>38</v>
      </c>
      <c r="J49" s="65">
        <v>-322</v>
      </c>
      <c r="K49" s="66"/>
      <c r="L49" s="268">
        <f>SUM(L45:L48)+L44</f>
        <v>-448.91422079436597</v>
      </c>
      <c r="M49" s="62" t="s">
        <v>48</v>
      </c>
    </row>
    <row r="50" spans="2:13" s="45" customFormat="1">
      <c r="B50" s="57" t="s">
        <v>37</v>
      </c>
      <c r="C50" s="58">
        <v>3.2</v>
      </c>
      <c r="D50" s="59">
        <v>-94</v>
      </c>
      <c r="E50" s="59">
        <v>0</v>
      </c>
      <c r="F50" s="59">
        <v>-53</v>
      </c>
      <c r="G50" s="59">
        <v>0</v>
      </c>
      <c r="H50" s="59">
        <v>105</v>
      </c>
      <c r="I50" s="59">
        <v>110</v>
      </c>
      <c r="J50" s="60">
        <v>71.27</v>
      </c>
      <c r="K50" s="61"/>
      <c r="L50" s="260">
        <v>101.03343479619457</v>
      </c>
      <c r="M50" s="67" t="s">
        <v>49</v>
      </c>
    </row>
    <row r="51" spans="2:13">
      <c r="B51" s="57" t="s">
        <v>39</v>
      </c>
      <c r="C51" s="58">
        <v>-229.1</v>
      </c>
      <c r="D51" s="59">
        <v>110</v>
      </c>
      <c r="E51" s="59">
        <v>0</v>
      </c>
      <c r="F51" s="59">
        <v>0</v>
      </c>
      <c r="G51" s="59">
        <v>0</v>
      </c>
      <c r="H51" s="59">
        <v>-14</v>
      </c>
      <c r="I51" s="59">
        <f>8-29</f>
        <v>-21</v>
      </c>
      <c r="J51" s="60">
        <v>-155.19999999999999</v>
      </c>
      <c r="K51" s="61"/>
      <c r="L51" s="260">
        <v>-214.56692427551948</v>
      </c>
      <c r="M51" s="67" t="s">
        <v>40</v>
      </c>
    </row>
    <row r="52" spans="2:13">
      <c r="B52" s="62" t="s">
        <v>50</v>
      </c>
      <c r="C52" s="63">
        <f>C49+C50+C51</f>
        <v>-288.39999999999998</v>
      </c>
      <c r="D52" s="64">
        <f>D49+D50+D51</f>
        <v>0</v>
      </c>
      <c r="E52" s="64">
        <f t="shared" ref="E52:I52" si="3">E49+E50+E51</f>
        <v>-17</v>
      </c>
      <c r="F52" s="64">
        <f t="shared" si="3"/>
        <v>-53</v>
      </c>
      <c r="G52" s="64">
        <f t="shared" si="3"/>
        <v>-264.27999999999997</v>
      </c>
      <c r="H52" s="64">
        <f t="shared" si="3"/>
        <v>91</v>
      </c>
      <c r="I52" s="64">
        <f t="shared" si="3"/>
        <v>127</v>
      </c>
      <c r="J52" s="65">
        <v>-406</v>
      </c>
      <c r="K52" s="66"/>
      <c r="L52" s="268">
        <f>L49+L50+L51</f>
        <v>-562.44771027369086</v>
      </c>
      <c r="M52" s="62" t="s">
        <v>42</v>
      </c>
    </row>
    <row r="53" spans="2:13" s="45" customFormat="1">
      <c r="B53" s="57" t="s">
        <v>43</v>
      </c>
      <c r="C53" s="58">
        <v>-123.5</v>
      </c>
      <c r="D53" s="59">
        <v>0</v>
      </c>
      <c r="E53" s="59">
        <v>0</v>
      </c>
      <c r="F53" s="59">
        <v>0</v>
      </c>
      <c r="G53" s="59">
        <v>10.5</v>
      </c>
      <c r="H53" s="59">
        <v>0</v>
      </c>
      <c r="I53" s="59">
        <v>-25</v>
      </c>
      <c r="J53" s="60">
        <v>-138</v>
      </c>
      <c r="K53" s="61"/>
      <c r="L53" s="260">
        <v>-193.93442434352696</v>
      </c>
      <c r="M53" s="67" t="s">
        <v>44</v>
      </c>
    </row>
    <row r="54" spans="2:13" ht="22.5" thickBot="1">
      <c r="B54" s="68" t="s">
        <v>51</v>
      </c>
      <c r="C54" s="69">
        <f>C52+C53</f>
        <v>-411.9</v>
      </c>
      <c r="D54" s="70">
        <f>D52+D53</f>
        <v>0</v>
      </c>
      <c r="E54" s="70">
        <f t="shared" ref="E54:I54" si="4">E52+E53</f>
        <v>-17</v>
      </c>
      <c r="F54" s="70">
        <f t="shared" si="4"/>
        <v>-53</v>
      </c>
      <c r="G54" s="70">
        <f t="shared" si="4"/>
        <v>-253.77999999999997</v>
      </c>
      <c r="H54" s="70">
        <f t="shared" si="4"/>
        <v>91</v>
      </c>
      <c r="I54" s="70">
        <f t="shared" si="4"/>
        <v>102</v>
      </c>
      <c r="J54" s="71">
        <v>-544</v>
      </c>
      <c r="K54" s="72"/>
      <c r="L54" s="269">
        <f>L52+L53</f>
        <v>-756.38213461721784</v>
      </c>
      <c r="M54" s="68" t="s">
        <v>46</v>
      </c>
    </row>
    <row r="55" spans="2:13">
      <c r="B55" s="45"/>
    </row>
    <row r="56" spans="2:13" s="26" customFormat="1" ht="21.75" customHeight="1">
      <c r="B56" s="74" t="s">
        <v>332</v>
      </c>
    </row>
    <row r="57" spans="2:13">
      <c r="B57" s="394" t="s">
        <v>331</v>
      </c>
      <c r="C57" s="393"/>
      <c r="D57" s="393"/>
      <c r="E57" s="393"/>
      <c r="F57" s="393"/>
      <c r="G57" s="393"/>
      <c r="H57" s="393"/>
    </row>
    <row r="58" spans="2:13">
      <c r="B58" s="424" t="s">
        <v>55</v>
      </c>
      <c r="C58" s="424"/>
      <c r="D58" s="424"/>
      <c r="E58" s="424"/>
      <c r="F58" s="424"/>
      <c r="G58" s="424"/>
      <c r="H58" s="424"/>
      <c r="I58" s="424"/>
      <c r="J58" s="424"/>
      <c r="K58" s="424"/>
      <c r="L58" s="424"/>
      <c r="M58" s="424"/>
    </row>
    <row r="59" spans="2:13">
      <c r="B59" s="432" t="s">
        <v>316</v>
      </c>
      <c r="C59" s="432"/>
      <c r="D59" s="432"/>
      <c r="E59" s="432"/>
      <c r="F59" s="432"/>
      <c r="G59" s="432"/>
      <c r="H59" s="432"/>
      <c r="I59" s="432"/>
      <c r="J59" s="432"/>
      <c r="K59" s="432"/>
      <c r="L59" s="432"/>
      <c r="M59" s="432"/>
    </row>
    <row r="60" spans="2:13">
      <c r="B60" s="33" t="s">
        <v>317</v>
      </c>
    </row>
    <row r="61" spans="2:13">
      <c r="B61" s="33" t="s">
        <v>318</v>
      </c>
    </row>
    <row r="62" spans="2:13">
      <c r="B62" s="33" t="s">
        <v>319</v>
      </c>
    </row>
    <row r="63" spans="2:13" ht="10.5" customHeight="1"/>
    <row r="64" spans="2:13">
      <c r="B64" s="120" t="s">
        <v>321</v>
      </c>
    </row>
    <row r="65" spans="2:13">
      <c r="B65" s="33" t="s">
        <v>288</v>
      </c>
    </row>
    <row r="66" spans="2:13" ht="10.5" customHeight="1"/>
    <row r="67" spans="2:13">
      <c r="B67" s="120" t="s">
        <v>56</v>
      </c>
    </row>
    <row r="68" spans="2:13">
      <c r="B68" s="33" t="s">
        <v>57</v>
      </c>
    </row>
    <row r="69" spans="2:13" ht="9.75" customHeight="1"/>
    <row r="70" spans="2:13">
      <c r="B70" s="120" t="s">
        <v>58</v>
      </c>
    </row>
    <row r="71" spans="2:13" ht="48.75" customHeight="1">
      <c r="B71" s="431" t="s">
        <v>320</v>
      </c>
      <c r="C71" s="431"/>
      <c r="D71" s="431"/>
      <c r="E71" s="431"/>
      <c r="F71" s="431"/>
      <c r="G71" s="431"/>
      <c r="H71" s="431"/>
      <c r="I71" s="431"/>
      <c r="J71" s="431"/>
      <c r="K71" s="431"/>
      <c r="L71" s="431"/>
      <c r="M71" s="431"/>
    </row>
    <row r="72" spans="2:13">
      <c r="B72" s="240" t="s">
        <v>300</v>
      </c>
      <c r="C72" s="240"/>
      <c r="D72" s="240"/>
      <c r="E72" s="240"/>
      <c r="F72" s="240"/>
      <c r="G72" s="240"/>
      <c r="H72" s="240"/>
      <c r="I72" s="240"/>
      <c r="J72" s="240"/>
      <c r="K72" s="240"/>
      <c r="L72" s="240"/>
      <c r="M72" s="240"/>
    </row>
    <row r="73" spans="2:13" ht="10.5" customHeight="1"/>
    <row r="74" spans="2:13">
      <c r="B74" s="120" t="s">
        <v>59</v>
      </c>
    </row>
    <row r="75" spans="2:13">
      <c r="B75" s="33" t="s">
        <v>60</v>
      </c>
    </row>
    <row r="76" spans="2:13" ht="11.25" customHeight="1">
      <c r="B76" s="371"/>
      <c r="C76" s="371"/>
      <c r="D76" s="371"/>
      <c r="E76" s="371"/>
      <c r="F76" s="371"/>
      <c r="G76" s="371"/>
      <c r="H76" s="371"/>
      <c r="I76" s="371"/>
      <c r="J76" s="371"/>
      <c r="K76" s="371"/>
      <c r="L76" s="371"/>
      <c r="M76" s="371"/>
    </row>
    <row r="77" spans="2:13">
      <c r="B77" s="394" t="s">
        <v>295</v>
      </c>
    </row>
    <row r="78" spans="2:13">
      <c r="B78" s="424" t="s">
        <v>61</v>
      </c>
      <c r="C78" s="424"/>
      <c r="D78" s="424"/>
      <c r="E78" s="424"/>
      <c r="F78" s="424"/>
      <c r="G78" s="424"/>
      <c r="H78" s="424"/>
      <c r="I78" s="424"/>
      <c r="J78" s="424"/>
      <c r="K78" s="424"/>
      <c r="L78" s="424"/>
      <c r="M78" s="424"/>
    </row>
    <row r="79" spans="2:13" ht="21.75" customHeight="1">
      <c r="B79" s="423" t="s">
        <v>359</v>
      </c>
      <c r="C79" s="423"/>
      <c r="D79" s="423"/>
      <c r="E79" s="423"/>
      <c r="F79" s="423"/>
      <c r="G79" s="423"/>
      <c r="H79" s="423"/>
      <c r="I79" s="423"/>
      <c r="J79" s="423"/>
      <c r="K79" s="423"/>
    </row>
  </sheetData>
  <mergeCells count="10">
    <mergeCell ref="B79:K79"/>
    <mergeCell ref="B78:M78"/>
    <mergeCell ref="B2:M2"/>
    <mergeCell ref="B4:M4"/>
    <mergeCell ref="B20:M20"/>
    <mergeCell ref="B39:M39"/>
    <mergeCell ref="B71:M71"/>
    <mergeCell ref="B59:M59"/>
    <mergeCell ref="B58:M58"/>
    <mergeCell ref="B37:M37"/>
  </mergeCells>
  <printOptions horizontalCentered="1"/>
  <pageMargins left="0.23622047244094491" right="0.23622047244094491" top="0.74803149606299213" bottom="0.74803149606299213" header="0.31496062992125984" footer="0.31496062992125984"/>
  <pageSetup paperSize="9" scale="70" fitToHeight="2" orientation="landscape" r:id="rId1"/>
  <rowBreaks count="3" manualBreakCount="3">
    <brk id="19" max="16383" man="1"/>
    <brk id="38" max="16383" man="1"/>
    <brk id="54"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0B5A-4EEE-4383-BF4F-DC5A62C7A50C}">
  <sheetPr>
    <tabColor rgb="FF002060"/>
  </sheetPr>
  <dimension ref="B1:T26"/>
  <sheetViews>
    <sheetView showGridLines="0" tabSelected="1" zoomScale="80" zoomScaleNormal="80" workbookViewId="0">
      <selection activeCell="R19" sqref="R19"/>
    </sheetView>
  </sheetViews>
  <sheetFormatPr defaultColWidth="9.140625" defaultRowHeight="23.25"/>
  <cols>
    <col min="1" max="1" width="1.85546875" style="26" customWidth="1"/>
    <col min="2" max="2" width="47.5703125" style="26" customWidth="1"/>
    <col min="3" max="6" width="10" style="26" customWidth="1"/>
    <col min="7" max="7" width="10.5703125" style="26" bestFit="1" customWidth="1"/>
    <col min="8" max="11" width="10" style="26" customWidth="1"/>
    <col min="12" max="12" width="10.42578125" style="26" customWidth="1"/>
    <col min="13" max="14" width="10" style="26" customWidth="1"/>
    <col min="15" max="15" width="11" style="26" bestFit="1" customWidth="1"/>
    <col min="16" max="16384" width="9.140625" style="26"/>
  </cols>
  <sheetData>
    <row r="1" spans="2:15" ht="10.5" customHeight="1"/>
    <row r="2" spans="2:15" ht="28.5">
      <c r="B2" s="434" t="s">
        <v>62</v>
      </c>
      <c r="C2" s="434"/>
      <c r="D2" s="434"/>
      <c r="E2" s="434"/>
      <c r="F2" s="434"/>
      <c r="G2" s="434"/>
      <c r="H2" s="434"/>
      <c r="I2" s="434"/>
      <c r="J2" s="434"/>
      <c r="K2" s="434"/>
      <c r="L2" s="434"/>
      <c r="M2" s="434"/>
      <c r="N2" s="434"/>
      <c r="O2" s="434"/>
    </row>
    <row r="3" spans="2:15" s="244" customFormat="1" ht="13.5" customHeight="1">
      <c r="B3" s="243"/>
      <c r="C3" s="243"/>
      <c r="D3" s="243"/>
      <c r="E3" s="243"/>
      <c r="F3" s="243"/>
      <c r="G3" s="243"/>
      <c r="H3" s="243"/>
      <c r="I3" s="243"/>
      <c r="J3" s="243"/>
      <c r="K3" s="243"/>
      <c r="L3" s="243"/>
      <c r="M3" s="243"/>
      <c r="N3" s="243"/>
      <c r="O3" s="243"/>
    </row>
    <row r="4" spans="2:15" s="39" customFormat="1" ht="21.75">
      <c r="B4" s="255" t="s">
        <v>9</v>
      </c>
      <c r="C4" s="256" t="s">
        <v>63</v>
      </c>
      <c r="D4" s="256" t="s">
        <v>64</v>
      </c>
      <c r="E4" s="256" t="s">
        <v>65</v>
      </c>
      <c r="F4" s="256" t="s">
        <v>66</v>
      </c>
      <c r="G4" s="256" t="s">
        <v>67</v>
      </c>
      <c r="H4" s="256" t="s">
        <v>68</v>
      </c>
      <c r="I4" s="256" t="s">
        <v>69</v>
      </c>
      <c r="J4" s="256" t="s">
        <v>70</v>
      </c>
      <c r="K4" s="256" t="s">
        <v>71</v>
      </c>
      <c r="L4" s="256" t="s">
        <v>4</v>
      </c>
      <c r="M4" s="256" t="s">
        <v>72</v>
      </c>
      <c r="N4" s="256" t="s">
        <v>73</v>
      </c>
      <c r="O4" s="257" t="s">
        <v>3</v>
      </c>
    </row>
    <row r="5" spans="2:15" s="27" customFormat="1">
      <c r="B5" s="81" t="s">
        <v>74</v>
      </c>
      <c r="C5" s="59">
        <v>1055</v>
      </c>
      <c r="D5" s="59">
        <v>1212</v>
      </c>
      <c r="E5" s="59">
        <v>1105.4000000000001</v>
      </c>
      <c r="F5" s="59">
        <v>1140.4000000000001</v>
      </c>
      <c r="G5" s="274">
        <v>4512</v>
      </c>
      <c r="H5" s="59">
        <v>1111</v>
      </c>
      <c r="I5" s="59">
        <v>1341</v>
      </c>
      <c r="J5" s="59">
        <v>1215</v>
      </c>
      <c r="K5" s="59">
        <v>1649</v>
      </c>
      <c r="L5" s="274">
        <v>5316</v>
      </c>
      <c r="M5" s="59">
        <v>1667</v>
      </c>
      <c r="N5" s="59">
        <v>1725</v>
      </c>
      <c r="O5" s="274">
        <v>3392</v>
      </c>
    </row>
    <row r="6" spans="2:15" s="27" customFormat="1">
      <c r="B6" s="81" t="s">
        <v>75</v>
      </c>
      <c r="C6" s="59">
        <v>813</v>
      </c>
      <c r="D6" s="59">
        <v>796</v>
      </c>
      <c r="E6" s="59">
        <v>736</v>
      </c>
      <c r="F6" s="59">
        <v>770</v>
      </c>
      <c r="G6" s="274">
        <v>3115</v>
      </c>
      <c r="H6" s="59">
        <v>853</v>
      </c>
      <c r="I6" s="59">
        <v>798</v>
      </c>
      <c r="J6" s="59">
        <v>879</v>
      </c>
      <c r="K6" s="59">
        <v>1043</v>
      </c>
      <c r="L6" s="274">
        <v>3573</v>
      </c>
      <c r="M6" s="59">
        <v>1113</v>
      </c>
      <c r="N6" s="59">
        <v>1122</v>
      </c>
      <c r="O6" s="274">
        <v>2235</v>
      </c>
    </row>
    <row r="7" spans="2:15" s="27" customFormat="1">
      <c r="B7" s="81" t="s">
        <v>76</v>
      </c>
      <c r="C7" s="271">
        <v>179</v>
      </c>
      <c r="D7" s="271">
        <v>184</v>
      </c>
      <c r="E7" s="271">
        <v>150</v>
      </c>
      <c r="F7" s="271">
        <v>169</v>
      </c>
      <c r="G7" s="275">
        <v>682</v>
      </c>
      <c r="H7" s="271">
        <v>144</v>
      </c>
      <c r="I7" s="271">
        <v>148</v>
      </c>
      <c r="J7" s="271">
        <v>133</v>
      </c>
      <c r="K7" s="271">
        <v>150</v>
      </c>
      <c r="L7" s="275">
        <v>574</v>
      </c>
      <c r="M7" s="271">
        <v>139</v>
      </c>
      <c r="N7" s="271">
        <v>154</v>
      </c>
      <c r="O7" s="275">
        <v>292</v>
      </c>
    </row>
    <row r="8" spans="2:15" s="27" customFormat="1">
      <c r="B8" s="253" t="s">
        <v>77</v>
      </c>
      <c r="C8" s="270">
        <v>2047</v>
      </c>
      <c r="D8" s="270">
        <v>2191</v>
      </c>
      <c r="E8" s="270">
        <v>1992</v>
      </c>
      <c r="F8" s="270">
        <v>2079</v>
      </c>
      <c r="G8" s="276">
        <v>8308</v>
      </c>
      <c r="H8" s="270">
        <v>2108</v>
      </c>
      <c r="I8" s="270">
        <v>2287</v>
      </c>
      <c r="J8" s="270">
        <v>2227</v>
      </c>
      <c r="K8" s="270">
        <v>2842</v>
      </c>
      <c r="L8" s="276">
        <v>9463</v>
      </c>
      <c r="M8" s="270">
        <v>2919</v>
      </c>
      <c r="N8" s="270">
        <v>3000</v>
      </c>
      <c r="O8" s="276">
        <v>5919</v>
      </c>
    </row>
    <row r="9" spans="2:15" s="27" customFormat="1">
      <c r="B9" s="253"/>
      <c r="C9" s="254"/>
      <c r="D9" s="254"/>
      <c r="E9" s="254"/>
      <c r="F9" s="254"/>
      <c r="G9" s="277"/>
      <c r="H9" s="372"/>
      <c r="I9" s="254"/>
      <c r="J9" s="254"/>
      <c r="K9" s="254"/>
      <c r="L9" s="277"/>
      <c r="M9" s="372"/>
      <c r="N9" s="254"/>
      <c r="O9" s="277"/>
    </row>
    <row r="10" spans="2:15" s="27" customFormat="1">
      <c r="B10" s="81" t="s">
        <v>29</v>
      </c>
      <c r="C10" s="271">
        <v>-918.09438822004199</v>
      </c>
      <c r="D10" s="271">
        <v>-970.15079224675799</v>
      </c>
      <c r="E10" s="271">
        <v>-962.17108723024603</v>
      </c>
      <c r="F10" s="271">
        <v>-1030.9827515099901</v>
      </c>
      <c r="G10" s="275">
        <v>-3881.399019207036</v>
      </c>
      <c r="H10" s="271">
        <v>-1080.8859260100101</v>
      </c>
      <c r="I10" s="271">
        <v>-1091.1490316659399</v>
      </c>
      <c r="J10" s="271">
        <v>-1165.8860836942499</v>
      </c>
      <c r="K10" s="271">
        <v>-1443.1189193442001</v>
      </c>
      <c r="L10" s="275">
        <v>-4781.0399607144</v>
      </c>
      <c r="M10" s="271">
        <v>-1541.27706756731</v>
      </c>
      <c r="N10" s="271">
        <v>-1490.4076393907801</v>
      </c>
      <c r="O10" s="275">
        <v>-3032</v>
      </c>
    </row>
    <row r="11" spans="2:15" s="27" customFormat="1">
      <c r="B11" s="253" t="s">
        <v>30</v>
      </c>
      <c r="C11" s="270">
        <v>1128.905611779958</v>
      </c>
      <c r="D11" s="270">
        <v>1220.8492077532419</v>
      </c>
      <c r="E11" s="270">
        <v>1029.828912769754</v>
      </c>
      <c r="F11" s="270">
        <v>1047</v>
      </c>
      <c r="G11" s="276">
        <v>4427</v>
      </c>
      <c r="H11" s="270">
        <v>1027.1140739899899</v>
      </c>
      <c r="I11" s="270">
        <v>1195.8509683340601</v>
      </c>
      <c r="J11" s="270">
        <v>1061.1139163057501</v>
      </c>
      <c r="K11" s="270">
        <v>1398.8810806557999</v>
      </c>
      <c r="L11" s="276">
        <v>4681.9600392856</v>
      </c>
      <c r="M11" s="270">
        <v>1377.72293243269</v>
      </c>
      <c r="N11" s="270">
        <v>1509.5923606092199</v>
      </c>
      <c r="O11" s="276">
        <v>2887</v>
      </c>
    </row>
    <row r="12" spans="2:15" s="27" customFormat="1">
      <c r="B12" s="253"/>
      <c r="C12" s="254"/>
      <c r="D12" s="254"/>
      <c r="E12" s="254"/>
      <c r="F12" s="254"/>
      <c r="G12" s="277"/>
      <c r="H12" s="372"/>
      <c r="I12" s="254"/>
      <c r="J12" s="254"/>
      <c r="K12" s="254"/>
      <c r="L12" s="277"/>
      <c r="M12" s="372"/>
      <c r="N12" s="254"/>
      <c r="O12" s="277"/>
    </row>
    <row r="13" spans="2:15" s="27" customFormat="1" ht="43.5">
      <c r="B13" s="81" t="s">
        <v>33</v>
      </c>
      <c r="C13" s="59">
        <v>-133.25776002708099</v>
      </c>
      <c r="D13" s="59">
        <v>-215.13119122842701</v>
      </c>
      <c r="E13" s="59">
        <v>-129.282031532741</v>
      </c>
      <c r="F13" s="59">
        <v>-156.04105429986399</v>
      </c>
      <c r="G13" s="274">
        <v>-634</v>
      </c>
      <c r="H13" s="59">
        <v>-132.95344560500899</v>
      </c>
      <c r="I13" s="59">
        <v>-156.26573695862299</v>
      </c>
      <c r="J13" s="59">
        <v>-108.65942763935</v>
      </c>
      <c r="K13" s="59">
        <v>-154.435039122387</v>
      </c>
      <c r="L13" s="274">
        <v>-552.31364932536894</v>
      </c>
      <c r="M13" s="59">
        <v>-168.09111224436199</v>
      </c>
      <c r="N13" s="59">
        <v>-176.090935815693</v>
      </c>
      <c r="O13" s="274">
        <v>-344.18204806005497</v>
      </c>
    </row>
    <row r="14" spans="2:15" s="27" customFormat="1">
      <c r="B14" s="81" t="s">
        <v>78</v>
      </c>
      <c r="C14" s="59">
        <v>-725.74902704305703</v>
      </c>
      <c r="D14" s="59">
        <v>-705.68812214661102</v>
      </c>
      <c r="E14" s="59">
        <v>-652.96883813629495</v>
      </c>
      <c r="F14" s="59">
        <v>-734.57891414161099</v>
      </c>
      <c r="G14" s="274">
        <v>-2819</v>
      </c>
      <c r="H14" s="59">
        <v>-751.34764182378296</v>
      </c>
      <c r="I14" s="59">
        <v>-684.81986761816199</v>
      </c>
      <c r="J14" s="59">
        <v>-681.38634593585198</v>
      </c>
      <c r="K14" s="59">
        <v>-896.71275969264298</v>
      </c>
      <c r="L14" s="274">
        <v>-3014.2666150704399</v>
      </c>
      <c r="M14" s="59">
        <v>-882.38698725168695</v>
      </c>
      <c r="N14" s="59">
        <v>-666.99298748225897</v>
      </c>
      <c r="O14" s="274">
        <v>-1549.3799747339458</v>
      </c>
    </row>
    <row r="15" spans="2:15" s="27" customFormat="1">
      <c r="B15" s="81" t="s">
        <v>35</v>
      </c>
      <c r="C15" s="271">
        <v>-156.669256032438</v>
      </c>
      <c r="D15" s="271">
        <v>-546.51610324694002</v>
      </c>
      <c r="E15" s="271">
        <v>-476.14899683177202</v>
      </c>
      <c r="F15" s="271">
        <v>-243.79760690505799</v>
      </c>
      <c r="G15" s="275">
        <v>-1423</v>
      </c>
      <c r="H15" s="271">
        <v>-276.98832335918502</v>
      </c>
      <c r="I15" s="271">
        <v>-244.61810914604499</v>
      </c>
      <c r="J15" s="271">
        <v>-359.00618990176997</v>
      </c>
      <c r="K15" s="271">
        <v>-323.24593832862001</v>
      </c>
      <c r="L15" s="275">
        <v>-1203.8585607356199</v>
      </c>
      <c r="M15" s="271">
        <v>-342.497636226422</v>
      </c>
      <c r="N15" s="271">
        <v>-444.03832791139803</v>
      </c>
      <c r="O15" s="275">
        <v>-786</v>
      </c>
    </row>
    <row r="16" spans="2:15" s="27" customFormat="1">
      <c r="B16" s="253" t="s">
        <v>79</v>
      </c>
      <c r="C16" s="272">
        <v>113.22956867738208</v>
      </c>
      <c r="D16" s="272">
        <v>-246.48620886873618</v>
      </c>
      <c r="E16" s="272">
        <v>-228.57095373105403</v>
      </c>
      <c r="F16" s="272">
        <v>-87.417575346532885</v>
      </c>
      <c r="G16" s="278">
        <v>-447</v>
      </c>
      <c r="H16" s="272">
        <v>-134.17533679798703</v>
      </c>
      <c r="I16" s="272">
        <v>110.14725461122998</v>
      </c>
      <c r="J16" s="272">
        <v>-87.938047171222024</v>
      </c>
      <c r="K16" s="272">
        <v>24.487343512149891</v>
      </c>
      <c r="L16" s="278">
        <v>-88.478785845828497</v>
      </c>
      <c r="M16" s="272">
        <v>-14</v>
      </c>
      <c r="N16" s="272">
        <v>224</v>
      </c>
      <c r="O16" s="278">
        <v>207</v>
      </c>
    </row>
    <row r="17" spans="2:20" s="27" customFormat="1">
      <c r="B17" s="253"/>
      <c r="C17" s="152"/>
      <c r="D17" s="152"/>
      <c r="E17" s="152"/>
      <c r="F17" s="152"/>
      <c r="G17" s="279"/>
      <c r="H17" s="373"/>
      <c r="I17" s="152"/>
      <c r="J17" s="152"/>
      <c r="K17" s="152"/>
      <c r="L17" s="279"/>
      <c r="M17" s="373"/>
      <c r="N17" s="152"/>
      <c r="O17" s="279"/>
    </row>
    <row r="18" spans="2:20" s="27" customFormat="1">
      <c r="B18" s="81" t="s">
        <v>49</v>
      </c>
      <c r="C18" s="59">
        <v>88.179819388262104</v>
      </c>
      <c r="D18" s="59">
        <v>-15.546682216587994</v>
      </c>
      <c r="E18" s="59">
        <v>96.746473019423775</v>
      </c>
      <c r="F18" s="59">
        <v>-68.346175394903327</v>
      </c>
      <c r="G18" s="274">
        <v>101.03343479619454</v>
      </c>
      <c r="H18" s="59">
        <v>91.191063748323444</v>
      </c>
      <c r="I18" s="59">
        <v>-26.788182701737462</v>
      </c>
      <c r="J18" s="59">
        <v>31.320605242845055</v>
      </c>
      <c r="K18" s="59">
        <v>-90.556553235501667</v>
      </c>
      <c r="L18" s="274">
        <v>5</v>
      </c>
      <c r="M18" s="59">
        <v>-45.107874847316936</v>
      </c>
      <c r="N18" s="59">
        <v>11.468210714358921</v>
      </c>
      <c r="O18" s="274">
        <v>-33.639664132958018</v>
      </c>
    </row>
    <row r="19" spans="2:20" s="27" customFormat="1">
      <c r="B19" s="81" t="s">
        <v>40</v>
      </c>
      <c r="C19" s="271">
        <v>-53.380848726704663</v>
      </c>
      <c r="D19" s="271">
        <v>-53.670045799929582</v>
      </c>
      <c r="E19" s="271">
        <v>-107.15997530564739</v>
      </c>
      <c r="F19" s="271">
        <v>-0.35605444323787744</v>
      </c>
      <c r="G19" s="275">
        <v>-214</v>
      </c>
      <c r="H19" s="271">
        <v>-40.80405438954206</v>
      </c>
      <c r="I19" s="271">
        <v>-35.497224229049849</v>
      </c>
      <c r="J19" s="271">
        <v>-52.251935819968381</v>
      </c>
      <c r="K19" s="271">
        <v>-83.718374957145301</v>
      </c>
      <c r="L19" s="275">
        <v>-212.2715893957056</v>
      </c>
      <c r="M19" s="271">
        <v>-92.212397469446358</v>
      </c>
      <c r="N19" s="271">
        <v>-83.376648946388855</v>
      </c>
      <c r="O19" s="275">
        <v>-176</v>
      </c>
    </row>
    <row r="20" spans="2:20" s="27" customFormat="1">
      <c r="B20" s="253" t="s">
        <v>302</v>
      </c>
      <c r="C20" s="270">
        <v>148.02853933893951</v>
      </c>
      <c r="D20" s="270">
        <v>-315.70293688525379</v>
      </c>
      <c r="E20" s="270">
        <v>-238.98445601727764</v>
      </c>
      <c r="F20" s="270">
        <v>-156.11980518467408</v>
      </c>
      <c r="G20" s="276">
        <v>-562</v>
      </c>
      <c r="H20" s="270">
        <v>-83.788327439205645</v>
      </c>
      <c r="I20" s="270">
        <v>47.861847680442665</v>
      </c>
      <c r="J20" s="270">
        <v>-108.86937774834536</v>
      </c>
      <c r="K20" s="270">
        <v>-149.78758468049708</v>
      </c>
      <c r="L20" s="276">
        <v>-295</v>
      </c>
      <c r="M20" s="270">
        <v>-151</v>
      </c>
      <c r="N20" s="270">
        <v>152.09156176797006</v>
      </c>
      <c r="O20" s="276">
        <v>-2</v>
      </c>
    </row>
    <row r="21" spans="2:20" s="27" customFormat="1">
      <c r="B21" s="253"/>
      <c r="C21" s="254"/>
      <c r="D21" s="254"/>
      <c r="E21" s="254"/>
      <c r="F21" s="254"/>
      <c r="G21" s="277"/>
      <c r="H21" s="372"/>
      <c r="I21" s="254"/>
      <c r="J21" s="254"/>
      <c r="K21" s="254"/>
      <c r="L21" s="277"/>
      <c r="M21" s="372"/>
      <c r="N21" s="254"/>
      <c r="O21" s="277"/>
    </row>
    <row r="22" spans="2:20" s="27" customFormat="1">
      <c r="B22" s="81" t="s">
        <v>303</v>
      </c>
      <c r="C22" s="271">
        <v>-27.009139290841105</v>
      </c>
      <c r="D22" s="271">
        <v>-200.87606070168681</v>
      </c>
      <c r="E22" s="271">
        <v>15.303312111013195</v>
      </c>
      <c r="F22" s="271">
        <v>18.6474635379878</v>
      </c>
      <c r="G22" s="275">
        <v>-193.93442434352696</v>
      </c>
      <c r="H22" s="271">
        <v>-20.671759254315106</v>
      </c>
      <c r="I22" s="271">
        <v>-28.116812287706598</v>
      </c>
      <c r="J22" s="271">
        <v>-91.831882667244656</v>
      </c>
      <c r="K22" s="271">
        <v>66.028582345935945</v>
      </c>
      <c r="L22" s="275">
        <v>-74.591871863330425</v>
      </c>
      <c r="M22" s="271">
        <v>-97.542949660817754</v>
      </c>
      <c r="N22" s="271">
        <v>52.907807969522253</v>
      </c>
      <c r="O22" s="275">
        <v>-44.635141691295502</v>
      </c>
      <c r="T22" s="59"/>
    </row>
    <row r="23" spans="2:20" s="27" customFormat="1" ht="24" thickBot="1">
      <c r="B23" s="253" t="s">
        <v>304</v>
      </c>
      <c r="C23" s="273">
        <v>121.0194000480984</v>
      </c>
      <c r="D23" s="273">
        <v>-516</v>
      </c>
      <c r="E23" s="273">
        <v>-223.68114390626445</v>
      </c>
      <c r="F23" s="273">
        <v>-137.47234164668629</v>
      </c>
      <c r="G23" s="280">
        <v>-755.93442434352698</v>
      </c>
      <c r="H23" s="273">
        <v>-105</v>
      </c>
      <c r="I23" s="273">
        <v>19</v>
      </c>
      <c r="J23" s="273">
        <v>-200.70126041559001</v>
      </c>
      <c r="K23" s="273">
        <v>-83.759002334561131</v>
      </c>
      <c r="L23" s="280">
        <v>-370</v>
      </c>
      <c r="M23" s="273">
        <v>-248.54294966081775</v>
      </c>
      <c r="N23" s="273">
        <v>204.99936973749232</v>
      </c>
      <c r="O23" s="280">
        <v>-47</v>
      </c>
      <c r="T23" s="59"/>
    </row>
    <row r="24" spans="2:20" ht="23.25" customHeight="1">
      <c r="B24" s="433" t="s">
        <v>354</v>
      </c>
      <c r="C24" s="433"/>
      <c r="D24" s="433"/>
      <c r="E24" s="433"/>
      <c r="F24" s="433"/>
      <c r="G24" s="433"/>
      <c r="H24" s="433"/>
      <c r="I24" s="433"/>
      <c r="J24" s="433"/>
      <c r="K24" s="433"/>
      <c r="L24" s="433"/>
      <c r="M24" s="433"/>
      <c r="N24" s="433"/>
      <c r="O24" s="433"/>
      <c r="T24" s="59"/>
    </row>
    <row r="25" spans="2:20" ht="23.25" customHeight="1">
      <c r="B25" s="433"/>
      <c r="C25" s="433"/>
      <c r="D25" s="433"/>
      <c r="E25" s="433"/>
      <c r="F25" s="433"/>
      <c r="G25" s="433"/>
      <c r="H25" s="433"/>
      <c r="I25" s="433"/>
      <c r="J25" s="433"/>
      <c r="K25" s="433"/>
      <c r="L25" s="433"/>
      <c r="M25" s="433"/>
      <c r="N25" s="433"/>
      <c r="O25" s="433"/>
      <c r="T25" s="59"/>
    </row>
    <row r="26" spans="2:20">
      <c r="T26" s="59"/>
    </row>
  </sheetData>
  <mergeCells count="2">
    <mergeCell ref="B2:O2"/>
    <mergeCell ref="B24:O25"/>
  </mergeCells>
  <printOptions horizontalCentered="1"/>
  <pageMargins left="0.23622047244094491" right="0.23622047244094491"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9E723-FF32-4C5B-B6E7-8D18316A1B14}">
  <sheetPr>
    <tabColor theme="4" tint="0.79998168889431442"/>
  </sheetPr>
  <dimension ref="B1:AK88"/>
  <sheetViews>
    <sheetView showGridLines="0" topLeftCell="A53" zoomScale="70" zoomScaleNormal="70" zoomScaleSheetLayoutView="70" zoomScalePageLayoutView="70" workbookViewId="0">
      <selection activeCell="B81" sqref="B81:L81"/>
    </sheetView>
  </sheetViews>
  <sheetFormatPr defaultColWidth="9.140625" defaultRowHeight="21.75" customHeight="1"/>
  <cols>
    <col min="1" max="1" width="2" style="33" customWidth="1"/>
    <col min="2" max="2" width="28.28515625" style="33" customWidth="1"/>
    <col min="3" max="3" width="15.140625" style="33" bestFit="1" customWidth="1"/>
    <col min="4" max="4" width="14.28515625" style="33" customWidth="1"/>
    <col min="5" max="5" width="15" style="33" customWidth="1"/>
    <col min="6" max="6" width="14.7109375" style="33" customWidth="1"/>
    <col min="7" max="7" width="11" style="33" bestFit="1" customWidth="1"/>
    <col min="8" max="8" width="17" style="33" customWidth="1"/>
    <col min="9" max="9" width="9" style="33" bestFit="1" customWidth="1"/>
    <col min="10" max="10" width="3" style="33" customWidth="1"/>
    <col min="11" max="11" width="10.140625" style="33" bestFit="1" customWidth="1"/>
    <col min="12" max="12" width="28.85546875" style="36" customWidth="1"/>
    <col min="13" max="13" width="1.42578125" style="33" customWidth="1"/>
    <col min="14" max="14" width="28" style="33" customWidth="1"/>
    <col min="15" max="15" width="11.42578125" style="33" bestFit="1" customWidth="1"/>
    <col min="16" max="16" width="12.42578125" style="33" customWidth="1"/>
    <col min="17" max="17" width="14.42578125" style="33" customWidth="1"/>
    <col min="18" max="18" width="13.140625" style="33" customWidth="1"/>
    <col min="19" max="19" width="8.85546875" style="33" customWidth="1"/>
    <col min="20" max="20" width="15.5703125" style="33" customWidth="1"/>
    <col min="21" max="21" width="9.42578125" style="33" bestFit="1" customWidth="1"/>
    <col min="22" max="22" width="2.5703125" style="33" customWidth="1"/>
    <col min="23" max="23" width="9.28515625" style="33" bestFit="1" customWidth="1"/>
    <col min="24" max="24" width="28.7109375" style="36" customWidth="1"/>
    <col min="25" max="27" width="9.140625" style="33"/>
    <col min="28" max="28" width="50.5703125" style="33" customWidth="1"/>
    <col min="29" max="16384" width="9.140625" style="33"/>
  </cols>
  <sheetData>
    <row r="1" spans="2:26" ht="8.25" customHeight="1" thickBot="1">
      <c r="B1" s="121"/>
      <c r="C1" s="121"/>
      <c r="D1" s="121"/>
      <c r="E1" s="121"/>
      <c r="F1" s="121"/>
      <c r="G1" s="121"/>
      <c r="H1" s="121"/>
      <c r="I1" s="121"/>
      <c r="J1" s="121"/>
      <c r="K1" s="121"/>
      <c r="L1" s="122"/>
    </row>
    <row r="2" spans="2:26" ht="29.25" customHeight="1" thickBot="1">
      <c r="B2" s="435" t="s">
        <v>80</v>
      </c>
      <c r="C2" s="436"/>
      <c r="D2" s="436"/>
      <c r="E2" s="436"/>
      <c r="F2" s="436"/>
      <c r="G2" s="436"/>
      <c r="H2" s="436"/>
      <c r="I2" s="436"/>
      <c r="J2" s="436"/>
      <c r="K2" s="436"/>
      <c r="L2" s="437"/>
      <c r="N2" s="435" t="s">
        <v>80</v>
      </c>
      <c r="O2" s="436"/>
      <c r="P2" s="436"/>
      <c r="Q2" s="436"/>
      <c r="R2" s="436"/>
      <c r="S2" s="436"/>
      <c r="T2" s="436"/>
      <c r="U2" s="436"/>
      <c r="V2" s="436"/>
      <c r="W2" s="436"/>
      <c r="X2" s="437"/>
    </row>
    <row r="3" spans="2:26" s="240" customFormat="1" ht="13.5" customHeight="1" thickBot="1">
      <c r="B3" s="37"/>
      <c r="C3" s="37"/>
      <c r="D3" s="37"/>
      <c r="E3" s="37"/>
      <c r="F3" s="37"/>
      <c r="G3" s="37"/>
      <c r="H3" s="37"/>
      <c r="I3" s="37"/>
      <c r="J3" s="37"/>
      <c r="K3" s="37"/>
      <c r="L3" s="37"/>
      <c r="N3" s="37"/>
      <c r="O3" s="37"/>
      <c r="P3" s="37"/>
      <c r="Q3" s="37"/>
      <c r="R3" s="37"/>
      <c r="S3" s="37"/>
      <c r="T3" s="37"/>
      <c r="U3" s="37"/>
      <c r="V3" s="37"/>
      <c r="W3" s="37"/>
      <c r="X3" s="37"/>
    </row>
    <row r="4" spans="2:26" s="240" customFormat="1" ht="28.5" customHeight="1">
      <c r="B4" s="441" t="s">
        <v>81</v>
      </c>
      <c r="C4" s="442"/>
      <c r="D4" s="442"/>
      <c r="E4" s="442"/>
      <c r="F4" s="442"/>
      <c r="G4" s="442"/>
      <c r="H4" s="442"/>
      <c r="I4" s="442"/>
      <c r="J4" s="442"/>
      <c r="K4" s="442"/>
      <c r="L4" s="443"/>
      <c r="N4" s="441" t="s">
        <v>82</v>
      </c>
      <c r="O4" s="442"/>
      <c r="P4" s="442"/>
      <c r="Q4" s="442"/>
      <c r="R4" s="442"/>
      <c r="S4" s="442"/>
      <c r="T4" s="442"/>
      <c r="U4" s="442"/>
      <c r="V4" s="442"/>
      <c r="W4" s="442"/>
      <c r="X4" s="443"/>
    </row>
    <row r="5" spans="2:26" s="45" customFormat="1" ht="65.25">
      <c r="B5" s="51" t="s">
        <v>2</v>
      </c>
      <c r="C5" s="22" t="s">
        <v>83</v>
      </c>
      <c r="D5" s="52" t="s">
        <v>84</v>
      </c>
      <c r="E5" s="52" t="s">
        <v>322</v>
      </c>
      <c r="F5" s="52" t="s">
        <v>23</v>
      </c>
      <c r="G5" s="52" t="s">
        <v>85</v>
      </c>
      <c r="H5" s="52" t="s">
        <v>25</v>
      </c>
      <c r="I5" s="52" t="s">
        <v>27</v>
      </c>
      <c r="J5" s="52"/>
      <c r="K5" s="52" t="s">
        <v>27</v>
      </c>
      <c r="L5" s="117" t="s">
        <v>5</v>
      </c>
      <c r="N5" s="51" t="s">
        <v>2</v>
      </c>
      <c r="O5" s="22" t="s">
        <v>83</v>
      </c>
      <c r="P5" s="52" t="s">
        <v>84</v>
      </c>
      <c r="Q5" s="52" t="s">
        <v>322</v>
      </c>
      <c r="R5" s="52" t="s">
        <v>23</v>
      </c>
      <c r="S5" s="52" t="s">
        <v>85</v>
      </c>
      <c r="T5" s="52" t="s">
        <v>25</v>
      </c>
      <c r="U5" s="52" t="s">
        <v>27</v>
      </c>
      <c r="V5" s="52"/>
      <c r="W5" s="52" t="s">
        <v>27</v>
      </c>
      <c r="X5" s="117" t="s">
        <v>5</v>
      </c>
    </row>
    <row r="6" spans="2:26" s="45" customFormat="1" ht="22.5" thickBot="1">
      <c r="B6" s="53"/>
      <c r="C6" s="54" t="s">
        <v>8</v>
      </c>
      <c r="D6" s="54" t="s">
        <v>8</v>
      </c>
      <c r="E6" s="54" t="s">
        <v>8</v>
      </c>
      <c r="F6" s="54" t="s">
        <v>8</v>
      </c>
      <c r="G6" s="54" t="s">
        <v>8</v>
      </c>
      <c r="H6" s="54" t="s">
        <v>8</v>
      </c>
      <c r="I6" s="54" t="s">
        <v>8</v>
      </c>
      <c r="J6" s="55"/>
      <c r="K6" s="55" t="s">
        <v>9</v>
      </c>
      <c r="L6" s="123"/>
      <c r="N6" s="53"/>
      <c r="O6" s="54" t="s">
        <v>8</v>
      </c>
      <c r="P6" s="54" t="s">
        <v>8</v>
      </c>
      <c r="Q6" s="54" t="s">
        <v>8</v>
      </c>
      <c r="R6" s="54" t="s">
        <v>8</v>
      </c>
      <c r="S6" s="54" t="s">
        <v>8</v>
      </c>
      <c r="T6" s="54" t="s">
        <v>8</v>
      </c>
      <c r="U6" s="54" t="s">
        <v>8</v>
      </c>
      <c r="V6" s="55"/>
      <c r="W6" s="55" t="s">
        <v>9</v>
      </c>
      <c r="X6" s="123"/>
    </row>
    <row r="7" spans="2:26">
      <c r="B7" s="137" t="s">
        <v>86</v>
      </c>
      <c r="C7" s="58">
        <v>2996.1000000000004</v>
      </c>
      <c r="D7" s="125">
        <v>-238</v>
      </c>
      <c r="E7" s="125">
        <v>0</v>
      </c>
      <c r="F7" s="125">
        <v>0</v>
      </c>
      <c r="G7" s="125">
        <v>0</v>
      </c>
      <c r="H7" s="125">
        <v>-6.68</v>
      </c>
      <c r="I7" s="60">
        <v>2751</v>
      </c>
      <c r="J7" s="125"/>
      <c r="K7" s="126">
        <v>3391.6153628098341</v>
      </c>
      <c r="L7" s="138" t="s">
        <v>74</v>
      </c>
      <c r="M7" s="57"/>
      <c r="N7" s="137" t="s">
        <v>86</v>
      </c>
      <c r="O7" s="58">
        <v>4787.53</v>
      </c>
      <c r="P7" s="125">
        <v>-466</v>
      </c>
      <c r="Q7" s="125">
        <v>0</v>
      </c>
      <c r="R7" s="125">
        <v>0</v>
      </c>
      <c r="S7" s="125">
        <v>0</v>
      </c>
      <c r="T7" s="125">
        <v>13</v>
      </c>
      <c r="U7" s="60">
        <v>4333.8999999999996</v>
      </c>
      <c r="V7" s="125"/>
      <c r="W7" s="126">
        <v>5316.0267201072156</v>
      </c>
      <c r="X7" s="138" t="s">
        <v>74</v>
      </c>
    </row>
    <row r="8" spans="2:26">
      <c r="B8" s="137" t="s">
        <v>87</v>
      </c>
      <c r="C8" s="58">
        <v>1812.5</v>
      </c>
      <c r="D8" s="125">
        <v>0</v>
      </c>
      <c r="E8" s="125">
        <v>0</v>
      </c>
      <c r="F8" s="125">
        <v>0</v>
      </c>
      <c r="G8" s="125">
        <v>0</v>
      </c>
      <c r="H8" s="125">
        <v>0</v>
      </c>
      <c r="I8" s="60">
        <v>1812</v>
      </c>
      <c r="J8" s="125"/>
      <c r="K8" s="126">
        <v>2234.799726183137</v>
      </c>
      <c r="L8" s="138" t="s">
        <v>75</v>
      </c>
      <c r="M8" s="57"/>
      <c r="N8" s="137" t="s">
        <v>87</v>
      </c>
      <c r="O8" s="58">
        <v>2906</v>
      </c>
      <c r="P8" s="125">
        <v>0</v>
      </c>
      <c r="Q8" s="125">
        <v>0</v>
      </c>
      <c r="R8" s="125">
        <v>0</v>
      </c>
      <c r="S8" s="125">
        <v>0</v>
      </c>
      <c r="T8" s="125">
        <v>0</v>
      </c>
      <c r="U8" s="60">
        <v>2906</v>
      </c>
      <c r="V8" s="125"/>
      <c r="W8" s="126">
        <v>3572.834698771569</v>
      </c>
      <c r="X8" s="138" t="s">
        <v>88</v>
      </c>
    </row>
    <row r="9" spans="2:26">
      <c r="B9" s="137"/>
      <c r="C9" s="127"/>
      <c r="D9" s="128">
        <v>238</v>
      </c>
      <c r="E9" s="125">
        <v>0</v>
      </c>
      <c r="F9" s="125">
        <v>0</v>
      </c>
      <c r="G9" s="125">
        <v>0</v>
      </c>
      <c r="H9" s="128">
        <v>0</v>
      </c>
      <c r="I9" s="129">
        <v>238</v>
      </c>
      <c r="J9" s="128"/>
      <c r="K9" s="130">
        <v>292.14159380903641</v>
      </c>
      <c r="L9" s="138" t="s">
        <v>76</v>
      </c>
      <c r="M9" s="57"/>
      <c r="N9" s="137"/>
      <c r="O9" s="127"/>
      <c r="P9" s="128">
        <v>466</v>
      </c>
      <c r="Q9" s="125">
        <v>0</v>
      </c>
      <c r="R9" s="125">
        <v>0</v>
      </c>
      <c r="S9" s="125">
        <v>0</v>
      </c>
      <c r="T9" s="128">
        <v>0</v>
      </c>
      <c r="U9" s="129">
        <v>466</v>
      </c>
      <c r="V9" s="128"/>
      <c r="W9" s="130">
        <v>574.49194869289738</v>
      </c>
      <c r="X9" s="138" t="s">
        <v>76</v>
      </c>
    </row>
    <row r="10" spans="2:26" s="45" customFormat="1">
      <c r="B10" s="211" t="s">
        <v>77</v>
      </c>
      <c r="C10" s="131">
        <v>4808.6000000000004</v>
      </c>
      <c r="D10" s="136">
        <v>0</v>
      </c>
      <c r="E10" s="136">
        <v>0</v>
      </c>
      <c r="F10" s="136">
        <v>0</v>
      </c>
      <c r="G10" s="136">
        <v>0</v>
      </c>
      <c r="H10" s="136">
        <v>-8</v>
      </c>
      <c r="I10" s="133">
        <v>4801</v>
      </c>
      <c r="J10" s="134"/>
      <c r="K10" s="135">
        <v>5918.5566862059222</v>
      </c>
      <c r="L10" s="212" t="s">
        <v>77</v>
      </c>
      <c r="N10" s="206" t="s">
        <v>77</v>
      </c>
      <c r="O10" s="207">
        <v>7692.9</v>
      </c>
      <c r="P10" s="132">
        <v>0</v>
      </c>
      <c r="Q10" s="132">
        <v>0</v>
      </c>
      <c r="R10" s="132">
        <v>0</v>
      </c>
      <c r="S10" s="132">
        <v>0</v>
      </c>
      <c r="T10" s="132">
        <v>13</v>
      </c>
      <c r="U10" s="65">
        <v>7705.9</v>
      </c>
      <c r="V10" s="208"/>
      <c r="W10" s="209">
        <v>9463.3436488677453</v>
      </c>
      <c r="X10" s="210" t="s">
        <v>77</v>
      </c>
      <c r="Z10" s="33"/>
    </row>
    <row r="11" spans="2:26" s="45" customFormat="1" ht="16.5" customHeight="1">
      <c r="B11" s="211"/>
      <c r="C11" s="131"/>
      <c r="D11" s="136"/>
      <c r="E11" s="136"/>
      <c r="F11" s="136"/>
      <c r="G11" s="136"/>
      <c r="H11" s="136"/>
      <c r="I11" s="133"/>
      <c r="J11" s="134"/>
      <c r="K11" s="135"/>
      <c r="L11" s="212"/>
      <c r="N11" s="211"/>
      <c r="O11" s="131"/>
      <c r="P11" s="136"/>
      <c r="Q11" s="136"/>
      <c r="R11" s="136"/>
      <c r="S11" s="136"/>
      <c r="T11" s="136"/>
      <c r="U11" s="133"/>
      <c r="V11" s="134"/>
      <c r="W11" s="135"/>
      <c r="X11" s="212"/>
      <c r="Z11" s="33"/>
    </row>
    <row r="12" spans="2:26" ht="22.5">
      <c r="B12" s="137" t="s">
        <v>13</v>
      </c>
      <c r="C12" s="127">
        <v>823</v>
      </c>
      <c r="D12" s="128">
        <v>0</v>
      </c>
      <c r="E12" s="125">
        <v>-24</v>
      </c>
      <c r="F12" s="125">
        <v>-14.969999999999999</v>
      </c>
      <c r="G12" s="125">
        <v>-60.9</v>
      </c>
      <c r="H12" s="125">
        <v>-11.11</v>
      </c>
      <c r="I12" s="129">
        <v>712</v>
      </c>
      <c r="J12" s="128"/>
      <c r="K12" s="130">
        <v>878</v>
      </c>
      <c r="L12" s="138" t="s">
        <v>306</v>
      </c>
      <c r="M12" s="216"/>
      <c r="N12" s="137" t="s">
        <v>13</v>
      </c>
      <c r="O12" s="127">
        <v>1044.5</v>
      </c>
      <c r="P12" s="128">
        <v>0</v>
      </c>
      <c r="Q12" s="125">
        <v>-43</v>
      </c>
      <c r="R12" s="125">
        <v>8</v>
      </c>
      <c r="S12" s="125">
        <v>-88</v>
      </c>
      <c r="T12" s="125">
        <v>8</v>
      </c>
      <c r="U12" s="129">
        <v>930</v>
      </c>
      <c r="V12" s="128"/>
      <c r="W12" s="130">
        <v>1141.9178990664955</v>
      </c>
      <c r="X12" s="138" t="s">
        <v>306</v>
      </c>
      <c r="Y12" s="190"/>
    </row>
    <row r="13" spans="2:26" ht="22.5">
      <c r="B13" s="201" t="s">
        <v>89</v>
      </c>
      <c r="C13" s="325">
        <v>0.17115168656157717</v>
      </c>
      <c r="D13" s="326"/>
      <c r="E13" s="326"/>
      <c r="F13" s="326"/>
      <c r="G13" s="326"/>
      <c r="H13" s="326"/>
      <c r="I13" s="327">
        <v>0.14830243699229329</v>
      </c>
      <c r="J13" s="326"/>
      <c r="K13" s="328">
        <v>0.14817707116805806</v>
      </c>
      <c r="L13" s="249" t="s">
        <v>305</v>
      </c>
      <c r="M13" s="216"/>
      <c r="N13" s="201" t="s">
        <v>89</v>
      </c>
      <c r="O13" s="325">
        <v>0.1357745453600073</v>
      </c>
      <c r="P13" s="247"/>
      <c r="Q13" s="247"/>
      <c r="R13" s="247"/>
      <c r="S13" s="247"/>
      <c r="T13" s="247"/>
      <c r="U13" s="327">
        <v>0.12068674651890111</v>
      </c>
      <c r="V13" s="326"/>
      <c r="W13" s="328">
        <v>0.12066748724729254</v>
      </c>
      <c r="X13" s="249" t="s">
        <v>305</v>
      </c>
    </row>
    <row r="14" spans="2:26" ht="22.5">
      <c r="B14" s="201"/>
      <c r="C14" s="246"/>
      <c r="D14" s="247"/>
      <c r="E14" s="247"/>
      <c r="F14" s="247"/>
      <c r="G14" s="247"/>
      <c r="H14" s="247"/>
      <c r="I14" s="248"/>
      <c r="J14" s="247"/>
      <c r="K14" s="130">
        <v>984.54</v>
      </c>
      <c r="L14" s="138" t="s">
        <v>307</v>
      </c>
      <c r="M14" s="216"/>
      <c r="N14" s="201"/>
      <c r="O14" s="246"/>
      <c r="P14" s="247"/>
      <c r="Q14" s="247"/>
      <c r="R14" s="247"/>
      <c r="S14" s="247"/>
      <c r="T14" s="247"/>
      <c r="U14" s="248"/>
      <c r="V14" s="247"/>
      <c r="W14" s="130">
        <v>1289.1431238282807</v>
      </c>
      <c r="X14" s="138" t="s">
        <v>307</v>
      </c>
    </row>
    <row r="15" spans="2:26" ht="44.25">
      <c r="B15" s="143"/>
      <c r="C15" s="139"/>
      <c r="D15" s="140"/>
      <c r="E15" s="140"/>
      <c r="F15" s="140"/>
      <c r="G15" s="140"/>
      <c r="H15" s="140"/>
      <c r="I15" s="141"/>
      <c r="J15" s="140"/>
      <c r="K15" s="329">
        <v>0.16634798857204783</v>
      </c>
      <c r="L15" s="142" t="s">
        <v>90</v>
      </c>
      <c r="M15" s="216"/>
      <c r="N15" s="143"/>
      <c r="O15" s="139"/>
      <c r="P15" s="140"/>
      <c r="Q15" s="140"/>
      <c r="R15" s="140"/>
      <c r="S15" s="140"/>
      <c r="T15" s="140"/>
      <c r="U15" s="141"/>
      <c r="V15" s="140"/>
      <c r="W15" s="329">
        <v>0.13622490862228406</v>
      </c>
      <c r="X15" s="142" t="s">
        <v>90</v>
      </c>
    </row>
    <row r="16" spans="2:26" ht="15" customHeight="1" thickBot="1">
      <c r="L16" s="33"/>
    </row>
    <row r="17" spans="2:37" ht="29.25" customHeight="1">
      <c r="B17" s="438" t="s">
        <v>289</v>
      </c>
      <c r="C17" s="439"/>
      <c r="D17" s="439"/>
      <c r="E17" s="439"/>
      <c r="F17" s="439"/>
      <c r="G17" s="439"/>
      <c r="H17" s="439"/>
      <c r="I17" s="439"/>
      <c r="J17" s="439"/>
      <c r="K17" s="439"/>
      <c r="L17" s="440"/>
      <c r="N17" s="438" t="s">
        <v>292</v>
      </c>
      <c r="O17" s="439"/>
      <c r="P17" s="439"/>
      <c r="Q17" s="439"/>
      <c r="R17" s="439"/>
      <c r="S17" s="439"/>
      <c r="T17" s="439"/>
      <c r="U17" s="439"/>
      <c r="V17" s="439"/>
      <c r="W17" s="439"/>
      <c r="X17" s="440"/>
      <c r="AB17" s="293"/>
    </row>
    <row r="18" spans="2:37" s="45" customFormat="1" ht="65.25">
      <c r="B18" s="51" t="s">
        <v>2</v>
      </c>
      <c r="C18" s="22" t="s">
        <v>83</v>
      </c>
      <c r="D18" s="52" t="s">
        <v>84</v>
      </c>
      <c r="E18" s="52" t="s">
        <v>322</v>
      </c>
      <c r="F18" s="52" t="s">
        <v>23</v>
      </c>
      <c r="G18" s="52" t="s">
        <v>85</v>
      </c>
      <c r="H18" s="52" t="s">
        <v>25</v>
      </c>
      <c r="I18" s="52" t="s">
        <v>27</v>
      </c>
      <c r="J18" s="52"/>
      <c r="K18" s="52" t="s">
        <v>27</v>
      </c>
      <c r="L18" s="117" t="s">
        <v>5</v>
      </c>
      <c r="N18" s="51" t="s">
        <v>2</v>
      </c>
      <c r="O18" s="22" t="s">
        <v>83</v>
      </c>
      <c r="P18" s="52" t="s">
        <v>84</v>
      </c>
      <c r="Q18" s="52" t="s">
        <v>322</v>
      </c>
      <c r="R18" s="52" t="s">
        <v>23</v>
      </c>
      <c r="S18" s="52" t="s">
        <v>85</v>
      </c>
      <c r="T18" s="52" t="s">
        <v>25</v>
      </c>
      <c r="U18" s="52" t="s">
        <v>27</v>
      </c>
      <c r="V18" s="52"/>
      <c r="W18" s="52" t="s">
        <v>27</v>
      </c>
      <c r="X18" s="117" t="s">
        <v>5</v>
      </c>
      <c r="Z18" s="33"/>
      <c r="AA18" s="33"/>
      <c r="AB18" s="33"/>
      <c r="AC18" s="33"/>
      <c r="AD18" s="33"/>
      <c r="AE18" s="33"/>
      <c r="AF18" s="33"/>
      <c r="AG18" s="33"/>
      <c r="AH18" s="33"/>
      <c r="AI18" s="33"/>
      <c r="AJ18" s="33"/>
      <c r="AK18" s="33"/>
    </row>
    <row r="19" spans="2:37" s="45" customFormat="1" ht="22.5" thickBot="1">
      <c r="B19" s="53"/>
      <c r="C19" s="54" t="s">
        <v>8</v>
      </c>
      <c r="D19" s="54" t="s">
        <v>8</v>
      </c>
      <c r="E19" s="54" t="s">
        <v>8</v>
      </c>
      <c r="F19" s="54" t="s">
        <v>8</v>
      </c>
      <c r="G19" s="54" t="s">
        <v>8</v>
      </c>
      <c r="H19" s="54" t="s">
        <v>8</v>
      </c>
      <c r="I19" s="54" t="s">
        <v>8</v>
      </c>
      <c r="J19" s="55"/>
      <c r="K19" s="55" t="s">
        <v>9</v>
      </c>
      <c r="L19" s="123"/>
      <c r="N19" s="53"/>
      <c r="O19" s="54" t="s">
        <v>8</v>
      </c>
      <c r="P19" s="54" t="s">
        <v>8</v>
      </c>
      <c r="Q19" s="54" t="s">
        <v>8</v>
      </c>
      <c r="R19" s="54" t="s">
        <v>8</v>
      </c>
      <c r="S19" s="54" t="s">
        <v>8</v>
      </c>
      <c r="T19" s="54" t="s">
        <v>8</v>
      </c>
      <c r="U19" s="54" t="s">
        <v>8</v>
      </c>
      <c r="V19" s="55"/>
      <c r="W19" s="55" t="s">
        <v>9</v>
      </c>
      <c r="X19" s="123"/>
      <c r="Z19" s="33"/>
      <c r="AA19" s="33"/>
      <c r="AB19" s="33"/>
      <c r="AC19" s="33"/>
      <c r="AD19" s="33"/>
      <c r="AE19" s="33"/>
      <c r="AF19" s="33"/>
      <c r="AG19" s="33"/>
      <c r="AH19" s="33"/>
      <c r="AI19" s="33"/>
      <c r="AJ19" s="33"/>
      <c r="AK19" s="33"/>
    </row>
    <row r="20" spans="2:37">
      <c r="B20" s="137" t="s">
        <v>86</v>
      </c>
      <c r="C20" s="58">
        <v>1371.1</v>
      </c>
      <c r="D20" s="125">
        <v>-118</v>
      </c>
      <c r="E20" s="125">
        <v>0</v>
      </c>
      <c r="F20" s="125">
        <v>0</v>
      </c>
      <c r="G20" s="125">
        <v>0</v>
      </c>
      <c r="H20" s="125">
        <v>0</v>
      </c>
      <c r="I20" s="60">
        <v>1253</v>
      </c>
      <c r="J20" s="125"/>
      <c r="K20" s="126">
        <v>1544.5820864304724</v>
      </c>
      <c r="L20" s="138" t="s">
        <v>74</v>
      </c>
      <c r="M20" s="57"/>
      <c r="N20" s="137" t="s">
        <v>86</v>
      </c>
      <c r="O20" s="58">
        <v>1985</v>
      </c>
      <c r="P20" s="125">
        <v>-257</v>
      </c>
      <c r="Q20" s="125">
        <v>0</v>
      </c>
      <c r="R20" s="125">
        <v>0</v>
      </c>
      <c r="S20" s="125">
        <v>0</v>
      </c>
      <c r="T20" s="125">
        <v>6</v>
      </c>
      <c r="U20" s="60">
        <v>1734</v>
      </c>
      <c r="V20" s="125"/>
      <c r="W20" s="126">
        <v>2108.9721056527464</v>
      </c>
      <c r="X20" s="138" t="s">
        <v>74</v>
      </c>
    </row>
    <row r="21" spans="2:37">
      <c r="B21" s="137" t="s">
        <v>87</v>
      </c>
      <c r="C21" s="58">
        <v>425.5</v>
      </c>
      <c r="D21" s="125">
        <v>0</v>
      </c>
      <c r="E21" s="125">
        <v>0</v>
      </c>
      <c r="F21" s="125">
        <v>0</v>
      </c>
      <c r="G21" s="125">
        <v>0</v>
      </c>
      <c r="H21" s="125">
        <v>0</v>
      </c>
      <c r="I21" s="60">
        <v>426</v>
      </c>
      <c r="J21" s="125"/>
      <c r="K21" s="126">
        <v>524.52933683188985</v>
      </c>
      <c r="L21" s="138" t="s">
        <v>88</v>
      </c>
      <c r="M21" s="57"/>
      <c r="N21" s="137" t="s">
        <v>87</v>
      </c>
      <c r="O21" s="58">
        <v>619</v>
      </c>
      <c r="P21" s="125">
        <v>0</v>
      </c>
      <c r="Q21" s="125">
        <v>0</v>
      </c>
      <c r="R21" s="125">
        <v>0</v>
      </c>
      <c r="S21" s="125">
        <v>0</v>
      </c>
      <c r="T21" s="125">
        <v>0</v>
      </c>
      <c r="U21" s="60">
        <v>619</v>
      </c>
      <c r="V21" s="125"/>
      <c r="W21" s="126">
        <v>761.41382312352505</v>
      </c>
      <c r="X21" s="138" t="s">
        <v>88</v>
      </c>
    </row>
    <row r="22" spans="2:37">
      <c r="B22" s="137"/>
      <c r="C22" s="127"/>
      <c r="D22" s="128">
        <v>118</v>
      </c>
      <c r="E22" s="125">
        <v>0</v>
      </c>
      <c r="F22" s="125">
        <v>0</v>
      </c>
      <c r="G22" s="125">
        <v>0</v>
      </c>
      <c r="H22" s="128">
        <v>0</v>
      </c>
      <c r="I22" s="129">
        <v>118</v>
      </c>
      <c r="J22" s="128"/>
      <c r="K22" s="130">
        <v>144.38033380000002</v>
      </c>
      <c r="L22" s="138" t="s">
        <v>76</v>
      </c>
      <c r="M22" s="57"/>
      <c r="N22" s="137"/>
      <c r="O22" s="127">
        <v>0</v>
      </c>
      <c r="P22" s="128">
        <v>257</v>
      </c>
      <c r="Q22" s="125">
        <v>0</v>
      </c>
      <c r="R22" s="125">
        <v>0</v>
      </c>
      <c r="S22" s="125">
        <v>0</v>
      </c>
      <c r="T22" s="128">
        <v>0</v>
      </c>
      <c r="U22" s="129">
        <v>257</v>
      </c>
      <c r="V22" s="128"/>
      <c r="W22" s="130">
        <v>316.26271191000001</v>
      </c>
      <c r="X22" s="138" t="s">
        <v>76</v>
      </c>
    </row>
    <row r="23" spans="2:37" s="45" customFormat="1">
      <c r="B23" s="206" t="s">
        <v>77</v>
      </c>
      <c r="C23" s="207">
        <v>1796.6</v>
      </c>
      <c r="D23" s="132">
        <v>0</v>
      </c>
      <c r="E23" s="132">
        <v>0</v>
      </c>
      <c r="F23" s="132">
        <v>0</v>
      </c>
      <c r="G23" s="132">
        <v>0</v>
      </c>
      <c r="H23" s="132">
        <v>0</v>
      </c>
      <c r="I23" s="65">
        <v>1796</v>
      </c>
      <c r="J23" s="208"/>
      <c r="K23" s="209">
        <v>2213.491757062362</v>
      </c>
      <c r="L23" s="210" t="s">
        <v>77</v>
      </c>
      <c r="M23" s="217"/>
      <c r="N23" s="206" t="s">
        <v>77</v>
      </c>
      <c r="O23" s="207">
        <v>2604</v>
      </c>
      <c r="P23" s="132">
        <v>0</v>
      </c>
      <c r="Q23" s="132">
        <v>0</v>
      </c>
      <c r="R23" s="132">
        <v>0</v>
      </c>
      <c r="S23" s="132">
        <v>0</v>
      </c>
      <c r="T23" s="132">
        <v>6</v>
      </c>
      <c r="U23" s="65">
        <v>2610</v>
      </c>
      <c r="V23" s="208"/>
      <c r="W23" s="209">
        <v>3186.6486406862714</v>
      </c>
      <c r="X23" s="210" t="s">
        <v>77</v>
      </c>
    </row>
    <row r="24" spans="2:37" s="45" customFormat="1" ht="14.25" customHeight="1">
      <c r="B24" s="211"/>
      <c r="C24" s="131"/>
      <c r="D24" s="136"/>
      <c r="E24" s="136"/>
      <c r="F24" s="136"/>
      <c r="G24" s="136"/>
      <c r="H24" s="136"/>
      <c r="I24" s="133"/>
      <c r="J24" s="134"/>
      <c r="K24" s="135"/>
      <c r="L24" s="212"/>
      <c r="M24" s="217"/>
      <c r="N24" s="211"/>
      <c r="O24" s="131"/>
      <c r="P24" s="136"/>
      <c r="Q24" s="136"/>
      <c r="R24" s="136"/>
      <c r="S24" s="136"/>
      <c r="T24" s="136"/>
      <c r="U24" s="133"/>
      <c r="V24" s="134"/>
      <c r="W24" s="135"/>
      <c r="X24" s="212"/>
    </row>
    <row r="25" spans="2:37">
      <c r="B25" s="137" t="s">
        <v>13</v>
      </c>
      <c r="C25" s="127">
        <v>49.4</v>
      </c>
      <c r="D25" s="128">
        <v>0</v>
      </c>
      <c r="E25" s="125">
        <v>0</v>
      </c>
      <c r="F25" s="125">
        <v>-8</v>
      </c>
      <c r="G25" s="125">
        <v>-17</v>
      </c>
      <c r="H25" s="125">
        <v>-4.1100000000000003</v>
      </c>
      <c r="I25" s="129">
        <v>20</v>
      </c>
      <c r="J25" s="128"/>
      <c r="K25" s="130">
        <v>26.906819523052249</v>
      </c>
      <c r="L25" s="138" t="s">
        <v>13</v>
      </c>
      <c r="M25" s="216"/>
      <c r="N25" s="137" t="s">
        <v>13</v>
      </c>
      <c r="O25" s="127">
        <v>-250</v>
      </c>
      <c r="P25" s="128">
        <v>0</v>
      </c>
      <c r="Q25" s="125">
        <v>0</v>
      </c>
      <c r="R25" s="125">
        <v>-2</v>
      </c>
      <c r="S25" s="125">
        <v>-26</v>
      </c>
      <c r="T25" s="125">
        <v>2</v>
      </c>
      <c r="U25" s="129">
        <v>-276</v>
      </c>
      <c r="V25" s="128"/>
      <c r="W25" s="130">
        <v>-346.66760756209777</v>
      </c>
      <c r="X25" s="138" t="s">
        <v>13</v>
      </c>
    </row>
    <row r="26" spans="2:37">
      <c r="B26" s="201" t="s">
        <v>89</v>
      </c>
      <c r="C26" s="325">
        <v>2.7607703439830742E-2</v>
      </c>
      <c r="D26" s="326"/>
      <c r="E26" s="326"/>
      <c r="F26" s="326"/>
      <c r="G26" s="326"/>
      <c r="H26" s="326"/>
      <c r="I26" s="327">
        <v>1.1135857461024499E-2</v>
      </c>
      <c r="J26" s="326"/>
      <c r="K26" s="328">
        <v>1.2155825490293067E-2</v>
      </c>
      <c r="L26" s="249" t="s">
        <v>89</v>
      </c>
      <c r="M26" s="57"/>
      <c r="N26" s="201" t="s">
        <v>89</v>
      </c>
      <c r="O26" s="330">
        <v>-9.6006144393241163E-2</v>
      </c>
      <c r="P26" s="331"/>
      <c r="Q26" s="331"/>
      <c r="R26" s="331"/>
      <c r="S26" s="331"/>
      <c r="T26" s="331"/>
      <c r="U26" s="332">
        <v>-0.10574712643678161</v>
      </c>
      <c r="V26" s="331"/>
      <c r="W26" s="333">
        <v>-0.10878752151584556</v>
      </c>
      <c r="X26" s="249" t="s">
        <v>89</v>
      </c>
    </row>
    <row r="27" spans="2:37" ht="22.5">
      <c r="B27" s="201"/>
      <c r="C27" s="246"/>
      <c r="D27" s="247"/>
      <c r="E27" s="247"/>
      <c r="F27" s="247"/>
      <c r="G27" s="247"/>
      <c r="H27" s="247"/>
      <c r="I27" s="248"/>
      <c r="J27" s="247"/>
      <c r="K27" s="130">
        <v>82.479050583014214</v>
      </c>
      <c r="L27" s="138" t="s">
        <v>307</v>
      </c>
      <c r="M27" s="57"/>
      <c r="N27" s="201"/>
      <c r="O27" s="246"/>
      <c r="P27" s="247"/>
      <c r="Q27" s="247"/>
      <c r="R27" s="247"/>
      <c r="S27" s="247"/>
      <c r="T27" s="247"/>
      <c r="U27" s="248"/>
      <c r="V27" s="247"/>
      <c r="W27" s="130">
        <v>-262.64077978628939</v>
      </c>
      <c r="X27" s="138" t="s">
        <v>307</v>
      </c>
    </row>
    <row r="28" spans="2:37" ht="44.25">
      <c r="B28" s="143"/>
      <c r="C28" s="139"/>
      <c r="D28" s="140"/>
      <c r="E28" s="140"/>
      <c r="F28" s="140"/>
      <c r="G28" s="140"/>
      <c r="H28" s="140"/>
      <c r="I28" s="141"/>
      <c r="J28" s="140"/>
      <c r="K28" s="329">
        <v>3.7261964188417117E-2</v>
      </c>
      <c r="L28" s="142" t="s">
        <v>90</v>
      </c>
      <c r="M28" s="57"/>
      <c r="N28" s="143"/>
      <c r="O28" s="139"/>
      <c r="P28" s="140"/>
      <c r="Q28" s="140"/>
      <c r="R28" s="140"/>
      <c r="S28" s="140"/>
      <c r="T28" s="140"/>
      <c r="U28" s="141"/>
      <c r="V28" s="140"/>
      <c r="W28" s="334">
        <v>-8.2419120963937678E-2</v>
      </c>
      <c r="X28" s="142" t="s">
        <v>90</v>
      </c>
    </row>
    <row r="29" spans="2:37" ht="13.5" customHeight="1" thickBot="1">
      <c r="B29" s="214"/>
      <c r="C29" s="215"/>
      <c r="D29" s="215"/>
      <c r="E29" s="215"/>
      <c r="F29" s="215"/>
      <c r="G29" s="215"/>
      <c r="H29" s="215"/>
      <c r="I29" s="215"/>
      <c r="J29" s="215"/>
      <c r="K29" s="215"/>
      <c r="L29" s="214"/>
      <c r="N29" s="214"/>
      <c r="O29" s="215"/>
      <c r="P29" s="215"/>
      <c r="Q29" s="215"/>
      <c r="R29" s="215"/>
      <c r="S29" s="215"/>
      <c r="T29" s="215"/>
      <c r="U29" s="215"/>
      <c r="V29" s="215"/>
      <c r="W29" s="215"/>
      <c r="X29" s="214"/>
    </row>
    <row r="30" spans="2:37" ht="29.25" customHeight="1">
      <c r="B30" s="441" t="s">
        <v>92</v>
      </c>
      <c r="C30" s="442"/>
      <c r="D30" s="442"/>
      <c r="E30" s="442"/>
      <c r="F30" s="442"/>
      <c r="G30" s="442"/>
      <c r="H30" s="442"/>
      <c r="I30" s="442"/>
      <c r="J30" s="442"/>
      <c r="K30" s="442"/>
      <c r="L30" s="443"/>
      <c r="N30" s="441" t="s">
        <v>93</v>
      </c>
      <c r="O30" s="442"/>
      <c r="P30" s="442"/>
      <c r="Q30" s="442"/>
      <c r="R30" s="442"/>
      <c r="S30" s="442"/>
      <c r="T30" s="442"/>
      <c r="U30" s="442"/>
      <c r="V30" s="442"/>
      <c r="W30" s="442"/>
      <c r="X30" s="443"/>
    </row>
    <row r="31" spans="2:37" s="45" customFormat="1" ht="65.25">
      <c r="B31" s="51" t="s">
        <v>2</v>
      </c>
      <c r="C31" s="22" t="s">
        <v>83</v>
      </c>
      <c r="D31" s="52" t="s">
        <v>84</v>
      </c>
      <c r="E31" s="52" t="s">
        <v>322</v>
      </c>
      <c r="F31" s="52" t="s">
        <v>23</v>
      </c>
      <c r="G31" s="52" t="s">
        <v>85</v>
      </c>
      <c r="H31" s="52" t="s">
        <v>25</v>
      </c>
      <c r="I31" s="52" t="s">
        <v>27</v>
      </c>
      <c r="J31" s="52"/>
      <c r="K31" s="52" t="s">
        <v>27</v>
      </c>
      <c r="L31" s="117" t="s">
        <v>5</v>
      </c>
      <c r="N31" s="51" t="s">
        <v>2</v>
      </c>
      <c r="O31" s="22" t="s">
        <v>83</v>
      </c>
      <c r="P31" s="52" t="s">
        <v>84</v>
      </c>
      <c r="Q31" s="52" t="s">
        <v>322</v>
      </c>
      <c r="R31" s="52" t="s">
        <v>23</v>
      </c>
      <c r="S31" s="52" t="s">
        <v>85</v>
      </c>
      <c r="T31" s="52" t="s">
        <v>25</v>
      </c>
      <c r="U31" s="52" t="s">
        <v>27</v>
      </c>
      <c r="V31" s="52"/>
      <c r="W31" s="52" t="s">
        <v>27</v>
      </c>
      <c r="X31" s="117" t="s">
        <v>5</v>
      </c>
    </row>
    <row r="32" spans="2:37" s="45" customFormat="1" ht="22.5" thickBot="1">
      <c r="B32" s="53"/>
      <c r="C32" s="54" t="s">
        <v>8</v>
      </c>
      <c r="D32" s="54" t="s">
        <v>8</v>
      </c>
      <c r="E32" s="54" t="s">
        <v>8</v>
      </c>
      <c r="F32" s="54" t="s">
        <v>8</v>
      </c>
      <c r="G32" s="54" t="s">
        <v>8</v>
      </c>
      <c r="H32" s="54" t="s">
        <v>8</v>
      </c>
      <c r="I32" s="54" t="s">
        <v>8</v>
      </c>
      <c r="J32" s="55"/>
      <c r="K32" s="55" t="s">
        <v>9</v>
      </c>
      <c r="L32" s="123"/>
      <c r="N32" s="53"/>
      <c r="O32" s="54" t="s">
        <v>8</v>
      </c>
      <c r="P32" s="54" t="s">
        <v>8</v>
      </c>
      <c r="Q32" s="54" t="s">
        <v>8</v>
      </c>
      <c r="R32" s="54" t="s">
        <v>8</v>
      </c>
      <c r="S32" s="54" t="s">
        <v>8</v>
      </c>
      <c r="T32" s="54" t="s">
        <v>8</v>
      </c>
      <c r="U32" s="54" t="s">
        <v>8</v>
      </c>
      <c r="V32" s="55"/>
      <c r="W32" s="55" t="s">
        <v>9</v>
      </c>
      <c r="X32" s="123"/>
    </row>
    <row r="33" spans="2:24">
      <c r="B33" s="137" t="s">
        <v>86</v>
      </c>
      <c r="C33" s="58">
        <v>708.7</v>
      </c>
      <c r="D33" s="125">
        <v>-73</v>
      </c>
      <c r="E33" s="125">
        <v>0</v>
      </c>
      <c r="F33" s="125">
        <v>0</v>
      </c>
      <c r="G33" s="125">
        <v>0</v>
      </c>
      <c r="H33" s="125">
        <v>-6</v>
      </c>
      <c r="I33" s="60">
        <v>630</v>
      </c>
      <c r="J33" s="125"/>
      <c r="K33" s="126">
        <v>776.69149515014124</v>
      </c>
      <c r="L33" s="138" t="s">
        <v>74</v>
      </c>
      <c r="M33" s="57"/>
      <c r="N33" s="137" t="s">
        <v>86</v>
      </c>
      <c r="O33" s="58">
        <v>1180.9000000000001</v>
      </c>
      <c r="P33" s="125">
        <v>-123</v>
      </c>
      <c r="Q33" s="125">
        <v>0</v>
      </c>
      <c r="R33" s="125">
        <v>0</v>
      </c>
      <c r="S33" s="125">
        <v>0</v>
      </c>
      <c r="T33" s="125">
        <v>8</v>
      </c>
      <c r="U33" s="60">
        <v>1065.9000000000001</v>
      </c>
      <c r="V33" s="125"/>
      <c r="W33" s="126">
        <v>1323.2723277754965</v>
      </c>
      <c r="X33" s="138" t="s">
        <v>74</v>
      </c>
    </row>
    <row r="34" spans="2:24">
      <c r="B34" s="137" t="s">
        <v>87</v>
      </c>
      <c r="C34" s="58">
        <v>533.4</v>
      </c>
      <c r="D34" s="125">
        <v>0</v>
      </c>
      <c r="E34" s="125">
        <v>0</v>
      </c>
      <c r="F34" s="125">
        <v>0</v>
      </c>
      <c r="G34" s="125">
        <v>0</v>
      </c>
      <c r="H34" s="125">
        <v>0</v>
      </c>
      <c r="I34" s="60">
        <v>533</v>
      </c>
      <c r="J34" s="125"/>
      <c r="K34" s="126">
        <v>657.98691449818148</v>
      </c>
      <c r="L34" s="138" t="s">
        <v>88</v>
      </c>
      <c r="M34" s="57"/>
      <c r="N34" s="137" t="s">
        <v>87</v>
      </c>
      <c r="O34" s="58">
        <v>962.8</v>
      </c>
      <c r="P34" s="125">
        <v>0</v>
      </c>
      <c r="Q34" s="125">
        <v>0</v>
      </c>
      <c r="R34" s="125">
        <v>0</v>
      </c>
      <c r="S34" s="125">
        <v>0</v>
      </c>
      <c r="T34" s="125">
        <v>0</v>
      </c>
      <c r="U34" s="60">
        <v>962.8</v>
      </c>
      <c r="V34" s="125"/>
      <c r="W34" s="126">
        <v>1189.0761377175995</v>
      </c>
      <c r="X34" s="138" t="s">
        <v>88</v>
      </c>
    </row>
    <row r="35" spans="2:24">
      <c r="B35" s="137"/>
      <c r="C35" s="127">
        <v>0</v>
      </c>
      <c r="D35" s="128">
        <v>73</v>
      </c>
      <c r="E35" s="125">
        <v>0</v>
      </c>
      <c r="F35" s="125">
        <v>0</v>
      </c>
      <c r="G35" s="125">
        <v>0</v>
      </c>
      <c r="H35" s="128">
        <v>0</v>
      </c>
      <c r="I35" s="129">
        <v>73</v>
      </c>
      <c r="J35" s="128"/>
      <c r="K35" s="130">
        <v>90.046453968495499</v>
      </c>
      <c r="L35" s="138" t="s">
        <v>76</v>
      </c>
      <c r="M35" s="57"/>
      <c r="N35" s="137"/>
      <c r="O35" s="127"/>
      <c r="P35" s="128">
        <v>123</v>
      </c>
      <c r="Q35" s="125">
        <v>0</v>
      </c>
      <c r="R35" s="125">
        <v>0</v>
      </c>
      <c r="S35" s="125">
        <v>0</v>
      </c>
      <c r="T35" s="128">
        <v>0</v>
      </c>
      <c r="U35" s="129">
        <v>123</v>
      </c>
      <c r="V35" s="128"/>
      <c r="W35" s="130">
        <v>151.71440213673438</v>
      </c>
      <c r="X35" s="138" t="s">
        <v>76</v>
      </c>
    </row>
    <row r="36" spans="2:24" s="45" customFormat="1">
      <c r="B36" s="206" t="s">
        <v>77</v>
      </c>
      <c r="C36" s="207">
        <v>1242.0999999999999</v>
      </c>
      <c r="D36" s="132">
        <v>0</v>
      </c>
      <c r="E36" s="132">
        <v>0</v>
      </c>
      <c r="F36" s="132">
        <v>0</v>
      </c>
      <c r="G36" s="132">
        <v>0</v>
      </c>
      <c r="H36" s="132">
        <v>-6</v>
      </c>
      <c r="I36" s="65">
        <v>1236</v>
      </c>
      <c r="J36" s="208"/>
      <c r="K36" s="209">
        <v>1524.7248636168183</v>
      </c>
      <c r="L36" s="210" t="s">
        <v>77</v>
      </c>
      <c r="M36" s="217"/>
      <c r="N36" s="206" t="s">
        <v>77</v>
      </c>
      <c r="O36" s="207">
        <v>2143.6999999999998</v>
      </c>
      <c r="P36" s="132">
        <v>0</v>
      </c>
      <c r="Q36" s="132">
        <v>0</v>
      </c>
      <c r="R36" s="132">
        <v>0</v>
      </c>
      <c r="S36" s="132">
        <v>0</v>
      </c>
      <c r="T36" s="132">
        <v>8</v>
      </c>
      <c r="U36" s="65">
        <v>2151.6999999999998</v>
      </c>
      <c r="V36" s="208"/>
      <c r="W36" s="209">
        <v>2664.0628676298306</v>
      </c>
      <c r="X36" s="210" t="s">
        <v>77</v>
      </c>
    </row>
    <row r="37" spans="2:24" s="45" customFormat="1">
      <c r="B37" s="211"/>
      <c r="C37" s="131"/>
      <c r="D37" s="136"/>
      <c r="E37" s="136"/>
      <c r="F37" s="136"/>
      <c r="G37" s="136"/>
      <c r="H37" s="136"/>
      <c r="I37" s="133"/>
      <c r="J37" s="134"/>
      <c r="K37" s="135"/>
      <c r="L37" s="212"/>
      <c r="M37" s="217"/>
      <c r="N37" s="211"/>
      <c r="O37" s="131"/>
      <c r="P37" s="136"/>
      <c r="Q37" s="136"/>
      <c r="R37" s="136"/>
      <c r="S37" s="136"/>
      <c r="T37" s="136"/>
      <c r="U37" s="133"/>
      <c r="V37" s="134"/>
      <c r="W37" s="135"/>
      <c r="X37" s="212"/>
    </row>
    <row r="38" spans="2:24">
      <c r="B38" s="137" t="s">
        <v>13</v>
      </c>
      <c r="C38" s="127">
        <v>396.09999999999991</v>
      </c>
      <c r="D38" s="128">
        <v>0</v>
      </c>
      <c r="E38" s="125">
        <v>-8</v>
      </c>
      <c r="F38" s="125">
        <v>0</v>
      </c>
      <c r="G38" s="125">
        <v>-23.9</v>
      </c>
      <c r="H38" s="125">
        <v>-6</v>
      </c>
      <c r="I38" s="129">
        <v>358</v>
      </c>
      <c r="J38" s="128"/>
      <c r="K38" s="130">
        <v>441.90921287792389</v>
      </c>
      <c r="L38" s="138" t="s">
        <v>13</v>
      </c>
      <c r="M38" s="57"/>
      <c r="N38" s="137" t="s">
        <v>13</v>
      </c>
      <c r="O38" s="127">
        <v>654</v>
      </c>
      <c r="P38" s="128">
        <v>0</v>
      </c>
      <c r="Q38" s="125">
        <v>-17</v>
      </c>
      <c r="R38" s="125">
        <v>3</v>
      </c>
      <c r="S38" s="125">
        <v>-33</v>
      </c>
      <c r="T38" s="125">
        <v>8</v>
      </c>
      <c r="U38" s="129">
        <v>615.09999999999968</v>
      </c>
      <c r="V38" s="128"/>
      <c r="W38" s="130">
        <v>757.45153702111736</v>
      </c>
      <c r="X38" s="138" t="s">
        <v>13</v>
      </c>
    </row>
    <row r="39" spans="2:24">
      <c r="B39" s="201" t="s">
        <v>89</v>
      </c>
      <c r="C39" s="325">
        <v>0.31889541904838575</v>
      </c>
      <c r="D39" s="326"/>
      <c r="E39" s="326"/>
      <c r="F39" s="326"/>
      <c r="G39" s="326"/>
      <c r="H39" s="326"/>
      <c r="I39" s="327">
        <v>0.28964401294498382</v>
      </c>
      <c r="J39" s="326"/>
      <c r="K39" s="328">
        <v>0.289828823168572</v>
      </c>
      <c r="L39" s="249" t="s">
        <v>89</v>
      </c>
      <c r="M39" s="57"/>
      <c r="N39" s="201" t="s">
        <v>89</v>
      </c>
      <c r="O39" s="325">
        <v>0.30508000186593276</v>
      </c>
      <c r="P39" s="326"/>
      <c r="Q39" s="326"/>
      <c r="R39" s="326"/>
      <c r="S39" s="326"/>
      <c r="T39" s="326"/>
      <c r="U39" s="327">
        <v>0.2858669888925035</v>
      </c>
      <c r="V39" s="326"/>
      <c r="W39" s="328">
        <v>0.28432194533570015</v>
      </c>
      <c r="X39" s="249" t="s">
        <v>89</v>
      </c>
    </row>
    <row r="40" spans="2:24" ht="22.5">
      <c r="B40" s="201"/>
      <c r="C40" s="246"/>
      <c r="D40" s="247"/>
      <c r="E40" s="247"/>
      <c r="F40" s="247"/>
      <c r="G40" s="247"/>
      <c r="H40" s="247"/>
      <c r="I40" s="248"/>
      <c r="J40" s="247"/>
      <c r="K40" s="130">
        <v>455.05013462754778</v>
      </c>
      <c r="L40" s="138" t="s">
        <v>307</v>
      </c>
      <c r="M40" s="57"/>
      <c r="N40" s="201"/>
      <c r="O40" s="246"/>
      <c r="P40" s="247"/>
      <c r="Q40" s="247"/>
      <c r="R40" s="247"/>
      <c r="S40" s="247"/>
      <c r="T40" s="247"/>
      <c r="U40" s="248"/>
      <c r="V40" s="247"/>
      <c r="W40" s="130">
        <v>776.53741582960174</v>
      </c>
      <c r="X40" s="138" t="s">
        <v>307</v>
      </c>
    </row>
    <row r="41" spans="2:24" ht="44.25">
      <c r="B41" s="143"/>
      <c r="C41" s="139"/>
      <c r="D41" s="140"/>
      <c r="E41" s="140"/>
      <c r="F41" s="140"/>
      <c r="G41" s="140"/>
      <c r="H41" s="140"/>
      <c r="I41" s="141"/>
      <c r="J41" s="140"/>
      <c r="K41" s="329">
        <v>0.29844737597320858</v>
      </c>
      <c r="L41" s="142" t="s">
        <v>90</v>
      </c>
      <c r="M41" s="57"/>
      <c r="N41" s="143"/>
      <c r="O41" s="139"/>
      <c r="P41" s="140"/>
      <c r="Q41" s="140"/>
      <c r="R41" s="140"/>
      <c r="S41" s="140"/>
      <c r="T41" s="140"/>
      <c r="U41" s="141"/>
      <c r="V41" s="140"/>
      <c r="W41" s="329">
        <v>0.2914861451901371</v>
      </c>
      <c r="X41" s="142" t="s">
        <v>90</v>
      </c>
    </row>
    <row r="42" spans="2:24" ht="13.5" customHeight="1" thickBot="1"/>
    <row r="43" spans="2:24" ht="29.25" customHeight="1">
      <c r="B43" s="441" t="s">
        <v>94</v>
      </c>
      <c r="C43" s="442"/>
      <c r="D43" s="442"/>
      <c r="E43" s="442"/>
      <c r="F43" s="442"/>
      <c r="G43" s="442"/>
      <c r="H43" s="442"/>
      <c r="I43" s="442"/>
      <c r="J43" s="442"/>
      <c r="K43" s="442"/>
      <c r="L43" s="443"/>
      <c r="N43" s="441" t="s">
        <v>95</v>
      </c>
      <c r="O43" s="442"/>
      <c r="P43" s="442"/>
      <c r="Q43" s="442"/>
      <c r="R43" s="442"/>
      <c r="S43" s="442"/>
      <c r="T43" s="442"/>
      <c r="U43" s="442"/>
      <c r="V43" s="442"/>
      <c r="W43" s="442"/>
      <c r="X43" s="443"/>
    </row>
    <row r="44" spans="2:24" s="45" customFormat="1" ht="65.25">
      <c r="B44" s="51" t="s">
        <v>2</v>
      </c>
      <c r="C44" s="22" t="s">
        <v>83</v>
      </c>
      <c r="D44" s="52" t="s">
        <v>84</v>
      </c>
      <c r="E44" s="52" t="s">
        <v>322</v>
      </c>
      <c r="F44" s="52" t="s">
        <v>23</v>
      </c>
      <c r="G44" s="52" t="s">
        <v>85</v>
      </c>
      <c r="H44" s="52" t="s">
        <v>25</v>
      </c>
      <c r="I44" s="52" t="s">
        <v>27</v>
      </c>
      <c r="J44" s="52"/>
      <c r="K44" s="52" t="s">
        <v>27</v>
      </c>
      <c r="L44" s="117" t="s">
        <v>5</v>
      </c>
      <c r="N44" s="51" t="s">
        <v>2</v>
      </c>
      <c r="O44" s="22" t="s">
        <v>83</v>
      </c>
      <c r="P44" s="52" t="s">
        <v>84</v>
      </c>
      <c r="Q44" s="52" t="s">
        <v>322</v>
      </c>
      <c r="R44" s="52" t="s">
        <v>23</v>
      </c>
      <c r="S44" s="52" t="s">
        <v>85</v>
      </c>
      <c r="T44" s="52" t="s">
        <v>25</v>
      </c>
      <c r="U44" s="52" t="s">
        <v>27</v>
      </c>
      <c r="V44" s="52"/>
      <c r="W44" s="52" t="s">
        <v>27</v>
      </c>
      <c r="X44" s="117" t="s">
        <v>5</v>
      </c>
    </row>
    <row r="45" spans="2:24" s="45" customFormat="1" ht="22.5" thickBot="1">
      <c r="B45" s="53"/>
      <c r="C45" s="54" t="s">
        <v>8</v>
      </c>
      <c r="D45" s="54" t="s">
        <v>8</v>
      </c>
      <c r="E45" s="54" t="s">
        <v>8</v>
      </c>
      <c r="F45" s="54" t="s">
        <v>8</v>
      </c>
      <c r="G45" s="54" t="s">
        <v>8</v>
      </c>
      <c r="H45" s="54" t="s">
        <v>8</v>
      </c>
      <c r="I45" s="54" t="s">
        <v>8</v>
      </c>
      <c r="J45" s="55"/>
      <c r="K45" s="55" t="s">
        <v>9</v>
      </c>
      <c r="L45" s="123"/>
      <c r="N45" s="53"/>
      <c r="O45" s="54" t="s">
        <v>8</v>
      </c>
      <c r="P45" s="54" t="s">
        <v>8</v>
      </c>
      <c r="Q45" s="54" t="s">
        <v>8</v>
      </c>
      <c r="R45" s="54" t="s">
        <v>8</v>
      </c>
      <c r="S45" s="54" t="s">
        <v>8</v>
      </c>
      <c r="T45" s="54" t="s">
        <v>8</v>
      </c>
      <c r="U45" s="54" t="s">
        <v>8</v>
      </c>
      <c r="V45" s="55"/>
      <c r="W45" s="55" t="s">
        <v>9</v>
      </c>
      <c r="X45" s="123"/>
    </row>
    <row r="46" spans="2:24">
      <c r="B46" s="137" t="s">
        <v>86</v>
      </c>
      <c r="C46" s="58">
        <v>600.9</v>
      </c>
      <c r="D46" s="125">
        <v>0</v>
      </c>
      <c r="E46" s="125">
        <v>0</v>
      </c>
      <c r="F46" s="125">
        <v>0</v>
      </c>
      <c r="G46" s="125">
        <v>0</v>
      </c>
      <c r="H46" s="125">
        <v>-0.68</v>
      </c>
      <c r="I46" s="60">
        <v>600</v>
      </c>
      <c r="J46" s="125"/>
      <c r="K46" s="126">
        <v>739.97899407920704</v>
      </c>
      <c r="L46" s="138" t="s">
        <v>74</v>
      </c>
      <c r="M46" s="57"/>
      <c r="N46" s="137" t="s">
        <v>86</v>
      </c>
      <c r="O46" s="58">
        <v>1263</v>
      </c>
      <c r="P46" s="125">
        <v>0</v>
      </c>
      <c r="Q46" s="125">
        <v>0</v>
      </c>
      <c r="R46" s="125">
        <v>0</v>
      </c>
      <c r="S46" s="125">
        <v>0</v>
      </c>
      <c r="T46" s="125">
        <v>-1</v>
      </c>
      <c r="U46" s="60">
        <v>1262</v>
      </c>
      <c r="V46" s="125"/>
      <c r="W46" s="126">
        <v>1557.6356865107987</v>
      </c>
      <c r="X46" s="138" t="s">
        <v>74</v>
      </c>
    </row>
    <row r="47" spans="2:24">
      <c r="B47" s="137" t="s">
        <v>87</v>
      </c>
      <c r="C47" s="58">
        <v>0</v>
      </c>
      <c r="D47" s="125">
        <v>0</v>
      </c>
      <c r="E47" s="125">
        <v>0</v>
      </c>
      <c r="F47" s="125">
        <v>0</v>
      </c>
      <c r="G47" s="125">
        <v>0</v>
      </c>
      <c r="H47" s="125">
        <v>0</v>
      </c>
      <c r="I47" s="60">
        <v>0</v>
      </c>
      <c r="J47" s="125"/>
      <c r="K47" s="126">
        <v>0</v>
      </c>
      <c r="L47" s="138" t="s">
        <v>88</v>
      </c>
      <c r="M47" s="57"/>
      <c r="N47" s="137" t="s">
        <v>87</v>
      </c>
      <c r="O47" s="58">
        <v>0</v>
      </c>
      <c r="P47" s="125">
        <v>0</v>
      </c>
      <c r="Q47" s="125">
        <v>0</v>
      </c>
      <c r="R47" s="125">
        <v>0</v>
      </c>
      <c r="S47" s="125">
        <v>0</v>
      </c>
      <c r="T47" s="125">
        <v>0</v>
      </c>
      <c r="U47" s="60">
        <v>0</v>
      </c>
      <c r="V47" s="125"/>
      <c r="W47" s="126">
        <v>0</v>
      </c>
      <c r="X47" s="138" t="s">
        <v>88</v>
      </c>
    </row>
    <row r="48" spans="2:24">
      <c r="B48" s="137"/>
      <c r="C48" s="127">
        <v>0</v>
      </c>
      <c r="D48" s="128">
        <v>0</v>
      </c>
      <c r="E48" s="125">
        <v>0</v>
      </c>
      <c r="F48" s="125">
        <v>0</v>
      </c>
      <c r="G48" s="125">
        <v>0</v>
      </c>
      <c r="H48" s="128">
        <v>0</v>
      </c>
      <c r="I48" s="129">
        <v>0</v>
      </c>
      <c r="J48" s="128"/>
      <c r="K48" s="130">
        <v>0</v>
      </c>
      <c r="L48" s="138" t="s">
        <v>76</v>
      </c>
      <c r="M48" s="57"/>
      <c r="N48" s="137"/>
      <c r="O48" s="127">
        <v>0</v>
      </c>
      <c r="P48" s="128">
        <v>0</v>
      </c>
      <c r="Q48" s="125">
        <v>0</v>
      </c>
      <c r="R48" s="125">
        <v>0</v>
      </c>
      <c r="S48" s="125">
        <v>0</v>
      </c>
      <c r="T48" s="128">
        <v>0</v>
      </c>
      <c r="U48" s="129">
        <v>0</v>
      </c>
      <c r="V48" s="128"/>
      <c r="W48" s="130">
        <v>0</v>
      </c>
      <c r="X48" s="138" t="s">
        <v>76</v>
      </c>
    </row>
    <row r="49" spans="2:24" s="45" customFormat="1">
      <c r="B49" s="206" t="s">
        <v>77</v>
      </c>
      <c r="C49" s="207">
        <v>600.9</v>
      </c>
      <c r="D49" s="132">
        <v>0</v>
      </c>
      <c r="E49" s="132">
        <v>0</v>
      </c>
      <c r="F49" s="132">
        <v>0</v>
      </c>
      <c r="G49" s="132">
        <v>0</v>
      </c>
      <c r="H49" s="132">
        <v>-1</v>
      </c>
      <c r="I49" s="65">
        <v>600</v>
      </c>
      <c r="J49" s="208"/>
      <c r="K49" s="209">
        <v>739.97899407920704</v>
      </c>
      <c r="L49" s="210" t="s">
        <v>77</v>
      </c>
      <c r="N49" s="206" t="s">
        <v>77</v>
      </c>
      <c r="O49" s="207">
        <v>1263</v>
      </c>
      <c r="P49" s="132">
        <v>0</v>
      </c>
      <c r="Q49" s="132">
        <v>0</v>
      </c>
      <c r="R49" s="132">
        <v>0</v>
      </c>
      <c r="S49" s="132">
        <v>0</v>
      </c>
      <c r="T49" s="132">
        <v>-1</v>
      </c>
      <c r="U49" s="65">
        <v>1262</v>
      </c>
      <c r="V49" s="208"/>
      <c r="W49" s="209">
        <v>1557.6356865107987</v>
      </c>
      <c r="X49" s="210" t="s">
        <v>77</v>
      </c>
    </row>
    <row r="50" spans="2:24" s="45" customFormat="1" ht="12.75" customHeight="1">
      <c r="B50" s="211"/>
      <c r="C50" s="131"/>
      <c r="D50" s="136"/>
      <c r="E50" s="136"/>
      <c r="F50" s="136"/>
      <c r="G50" s="136"/>
      <c r="H50" s="136"/>
      <c r="I50" s="133"/>
      <c r="J50" s="134"/>
      <c r="K50" s="135"/>
      <c r="L50" s="212"/>
      <c r="N50" s="211"/>
      <c r="O50" s="131"/>
      <c r="P50" s="136"/>
      <c r="Q50" s="136"/>
      <c r="R50" s="136"/>
      <c r="S50" s="136"/>
      <c r="T50" s="136"/>
      <c r="U50" s="133"/>
      <c r="V50" s="134"/>
      <c r="W50" s="135"/>
      <c r="X50" s="212"/>
    </row>
    <row r="51" spans="2:24">
      <c r="B51" s="137" t="s">
        <v>13</v>
      </c>
      <c r="C51" s="127">
        <v>158.4</v>
      </c>
      <c r="D51" s="128">
        <v>0</v>
      </c>
      <c r="E51" s="125">
        <v>-3</v>
      </c>
      <c r="F51" s="125">
        <v>0</v>
      </c>
      <c r="G51" s="125">
        <v>-1</v>
      </c>
      <c r="H51" s="125">
        <v>-1</v>
      </c>
      <c r="I51" s="129">
        <v>153</v>
      </c>
      <c r="J51" s="128"/>
      <c r="K51" s="130">
        <v>188.8251511596311</v>
      </c>
      <c r="L51" s="138" t="s">
        <v>13</v>
      </c>
      <c r="N51" s="137" t="s">
        <v>13</v>
      </c>
      <c r="O51" s="127">
        <v>390</v>
      </c>
      <c r="P51" s="128">
        <v>0</v>
      </c>
      <c r="Q51" s="125">
        <v>-4</v>
      </c>
      <c r="R51" s="125">
        <v>0</v>
      </c>
      <c r="S51" s="125">
        <v>-3</v>
      </c>
      <c r="T51" s="125">
        <v>-1</v>
      </c>
      <c r="U51" s="129">
        <v>382.3</v>
      </c>
      <c r="V51" s="128"/>
      <c r="W51" s="130">
        <v>476.65618332061007</v>
      </c>
      <c r="X51" s="138" t="s">
        <v>13</v>
      </c>
    </row>
    <row r="52" spans="2:24">
      <c r="B52" s="201" t="s">
        <v>89</v>
      </c>
      <c r="C52" s="325">
        <v>0.26443667831585954</v>
      </c>
      <c r="D52" s="326"/>
      <c r="E52" s="326"/>
      <c r="F52" s="326"/>
      <c r="G52" s="326"/>
      <c r="H52" s="326"/>
      <c r="I52" s="327">
        <v>0.255</v>
      </c>
      <c r="J52" s="326"/>
      <c r="K52" s="328">
        <v>0.25517636672186311</v>
      </c>
      <c r="L52" s="249" t="s">
        <v>89</v>
      </c>
      <c r="N52" s="201" t="s">
        <v>89</v>
      </c>
      <c r="O52" s="325">
        <v>0.30878859857482183</v>
      </c>
      <c r="P52" s="326"/>
      <c r="Q52" s="326"/>
      <c r="R52" s="326"/>
      <c r="S52" s="326"/>
      <c r="T52" s="326"/>
      <c r="U52" s="327">
        <v>0.30293185419968305</v>
      </c>
      <c r="V52" s="326"/>
      <c r="W52" s="328">
        <v>0.3060126237787667</v>
      </c>
      <c r="X52" s="249" t="s">
        <v>89</v>
      </c>
    </row>
    <row r="53" spans="2:24" ht="22.5">
      <c r="B53" s="201"/>
      <c r="C53" s="246"/>
      <c r="D53" s="247"/>
      <c r="E53" s="247"/>
      <c r="F53" s="247"/>
      <c r="G53" s="247"/>
      <c r="H53" s="247"/>
      <c r="I53" s="248"/>
      <c r="J53" s="247"/>
      <c r="K53" s="130">
        <v>192.57249916972614</v>
      </c>
      <c r="L53" s="138" t="s">
        <v>307</v>
      </c>
      <c r="N53" s="201"/>
      <c r="O53" s="246"/>
      <c r="P53" s="247"/>
      <c r="Q53" s="247"/>
      <c r="R53" s="247"/>
      <c r="S53" s="247"/>
      <c r="T53" s="247"/>
      <c r="U53" s="248"/>
      <c r="V53" s="247"/>
      <c r="W53" s="130">
        <v>485.07907509670031</v>
      </c>
      <c r="X53" s="138" t="s">
        <v>307</v>
      </c>
    </row>
    <row r="54" spans="2:24" ht="44.25">
      <c r="B54" s="143"/>
      <c r="C54" s="139"/>
      <c r="D54" s="140"/>
      <c r="E54" s="140"/>
      <c r="F54" s="140"/>
      <c r="G54" s="140"/>
      <c r="H54" s="140"/>
      <c r="I54" s="141"/>
      <c r="J54" s="140"/>
      <c r="K54" s="329">
        <v>0.26024049427153506</v>
      </c>
      <c r="L54" s="142" t="s">
        <v>90</v>
      </c>
      <c r="N54" s="143"/>
      <c r="O54" s="139"/>
      <c r="P54" s="140"/>
      <c r="Q54" s="140"/>
      <c r="R54" s="140"/>
      <c r="S54" s="140"/>
      <c r="T54" s="140"/>
      <c r="U54" s="141"/>
      <c r="V54" s="140"/>
      <c r="W54" s="329">
        <v>0.31142010888522192</v>
      </c>
      <c r="X54" s="142" t="s">
        <v>90</v>
      </c>
    </row>
    <row r="55" spans="2:24" ht="7.5" customHeight="1">
      <c r="C55" s="144"/>
      <c r="D55" s="144"/>
      <c r="E55" s="144"/>
      <c r="F55" s="144"/>
      <c r="G55" s="144"/>
      <c r="H55" s="144"/>
      <c r="I55" s="144"/>
      <c r="J55" s="144"/>
    </row>
    <row r="56" spans="2:24" ht="29.25" customHeight="1">
      <c r="B56" s="444" t="s">
        <v>290</v>
      </c>
      <c r="C56" s="444"/>
      <c r="D56" s="444"/>
      <c r="E56" s="444"/>
      <c r="F56" s="444"/>
      <c r="G56" s="444"/>
      <c r="H56" s="444"/>
      <c r="I56" s="444"/>
      <c r="J56" s="444"/>
      <c r="K56" s="444"/>
      <c r="L56" s="445"/>
      <c r="N56" s="444" t="s">
        <v>291</v>
      </c>
      <c r="O56" s="444"/>
      <c r="P56" s="444"/>
      <c r="Q56" s="444"/>
      <c r="R56" s="444"/>
      <c r="S56" s="444"/>
      <c r="T56" s="444"/>
      <c r="U56" s="444"/>
      <c r="V56" s="444"/>
      <c r="W56" s="444"/>
      <c r="X56" s="445"/>
    </row>
    <row r="57" spans="2:24" s="45" customFormat="1" ht="78" customHeight="1">
      <c r="B57" s="51" t="s">
        <v>2</v>
      </c>
      <c r="C57" s="22" t="s">
        <v>83</v>
      </c>
      <c r="D57" s="52" t="s">
        <v>84</v>
      </c>
      <c r="E57" s="52" t="s">
        <v>322</v>
      </c>
      <c r="F57" s="52" t="s">
        <v>23</v>
      </c>
      <c r="G57" s="52" t="s">
        <v>85</v>
      </c>
      <c r="H57" s="52" t="s">
        <v>25</v>
      </c>
      <c r="I57" s="52" t="s">
        <v>27</v>
      </c>
      <c r="J57" s="52"/>
      <c r="K57" s="52" t="s">
        <v>27</v>
      </c>
      <c r="L57" s="117" t="s">
        <v>5</v>
      </c>
      <c r="N57" s="51" t="s">
        <v>2</v>
      </c>
      <c r="O57" s="22" t="s">
        <v>83</v>
      </c>
      <c r="P57" s="52" t="s">
        <v>84</v>
      </c>
      <c r="Q57" s="52" t="s">
        <v>322</v>
      </c>
      <c r="R57" s="52" t="s">
        <v>23</v>
      </c>
      <c r="S57" s="52" t="s">
        <v>85</v>
      </c>
      <c r="T57" s="52" t="s">
        <v>25</v>
      </c>
      <c r="U57" s="52" t="s">
        <v>27</v>
      </c>
      <c r="V57" s="52"/>
      <c r="W57" s="52" t="s">
        <v>27</v>
      </c>
      <c r="X57" s="117" t="s">
        <v>5</v>
      </c>
    </row>
    <row r="58" spans="2:24" s="45" customFormat="1" ht="22.5" thickBot="1">
      <c r="B58" s="53"/>
      <c r="C58" s="54" t="s">
        <v>8</v>
      </c>
      <c r="D58" s="54" t="s">
        <v>8</v>
      </c>
      <c r="E58" s="54" t="s">
        <v>8</v>
      </c>
      <c r="F58" s="54" t="s">
        <v>8</v>
      </c>
      <c r="G58" s="54" t="s">
        <v>8</v>
      </c>
      <c r="H58" s="54" t="s">
        <v>8</v>
      </c>
      <c r="I58" s="54" t="s">
        <v>8</v>
      </c>
      <c r="J58" s="55"/>
      <c r="K58" s="55" t="s">
        <v>9</v>
      </c>
      <c r="L58" s="123"/>
      <c r="N58" s="53"/>
      <c r="O58" s="54" t="s">
        <v>8</v>
      </c>
      <c r="P58" s="54" t="s">
        <v>8</v>
      </c>
      <c r="Q58" s="54" t="s">
        <v>8</v>
      </c>
      <c r="R58" s="54" t="s">
        <v>8</v>
      </c>
      <c r="S58" s="54" t="s">
        <v>8</v>
      </c>
      <c r="T58" s="54" t="s">
        <v>8</v>
      </c>
      <c r="U58" s="54" t="s">
        <v>8</v>
      </c>
      <c r="V58" s="55"/>
      <c r="W58" s="55" t="s">
        <v>9</v>
      </c>
      <c r="X58" s="123"/>
    </row>
    <row r="59" spans="2:24">
      <c r="B59" s="137" t="s">
        <v>86</v>
      </c>
      <c r="C59" s="58">
        <v>315.39999999999998</v>
      </c>
      <c r="D59" s="125">
        <v>-47</v>
      </c>
      <c r="E59" s="125">
        <v>0</v>
      </c>
      <c r="F59" s="125">
        <v>0</v>
      </c>
      <c r="G59" s="125">
        <v>0</v>
      </c>
      <c r="H59" s="125">
        <v>0</v>
      </c>
      <c r="I59" s="60">
        <v>268</v>
      </c>
      <c r="J59" s="125"/>
      <c r="K59" s="126">
        <v>330.36278715001362</v>
      </c>
      <c r="L59" s="138" t="s">
        <v>74</v>
      </c>
      <c r="N59" s="137" t="s">
        <v>86</v>
      </c>
      <c r="O59" s="58">
        <v>358</v>
      </c>
      <c r="P59" s="125">
        <v>-86</v>
      </c>
      <c r="Q59" s="125">
        <v>0</v>
      </c>
      <c r="R59" s="125">
        <v>0</v>
      </c>
      <c r="S59" s="125">
        <v>0</v>
      </c>
      <c r="T59" s="125">
        <v>0</v>
      </c>
      <c r="U59" s="60">
        <v>272</v>
      </c>
      <c r="V59" s="125"/>
      <c r="W59" s="126">
        <v>326.1466001681739</v>
      </c>
      <c r="X59" s="138" t="s">
        <v>74</v>
      </c>
    </row>
    <row r="60" spans="2:24">
      <c r="B60" s="137" t="s">
        <v>87</v>
      </c>
      <c r="C60" s="58">
        <v>853.6</v>
      </c>
      <c r="D60" s="125">
        <v>0</v>
      </c>
      <c r="E60" s="125">
        <v>0</v>
      </c>
      <c r="F60" s="125">
        <v>0</v>
      </c>
      <c r="G60" s="125">
        <v>0</v>
      </c>
      <c r="H60" s="125">
        <v>0</v>
      </c>
      <c r="I60" s="60">
        <v>854</v>
      </c>
      <c r="J60" s="125"/>
      <c r="K60" s="126">
        <v>1052.2834748530659</v>
      </c>
      <c r="L60" s="138" t="s">
        <v>88</v>
      </c>
      <c r="N60" s="137" t="s">
        <v>87</v>
      </c>
      <c r="O60" s="58">
        <v>1324.2</v>
      </c>
      <c r="P60" s="125">
        <v>0</v>
      </c>
      <c r="Q60" s="125">
        <v>0</v>
      </c>
      <c r="R60" s="125">
        <v>0</v>
      </c>
      <c r="S60" s="125">
        <v>0</v>
      </c>
      <c r="T60" s="125">
        <v>0</v>
      </c>
      <c r="U60" s="60">
        <v>1324.2</v>
      </c>
      <c r="V60" s="125"/>
      <c r="W60" s="126">
        <v>1622.3447379304444</v>
      </c>
      <c r="X60" s="138" t="s">
        <v>88</v>
      </c>
    </row>
    <row r="61" spans="2:24">
      <c r="B61" s="137"/>
      <c r="C61" s="127"/>
      <c r="D61" s="128">
        <v>47</v>
      </c>
      <c r="E61" s="125">
        <v>0</v>
      </c>
      <c r="F61" s="125">
        <v>0</v>
      </c>
      <c r="G61" s="125">
        <v>0</v>
      </c>
      <c r="H61" s="128">
        <v>0</v>
      </c>
      <c r="I61" s="129">
        <v>47</v>
      </c>
      <c r="J61" s="128"/>
      <c r="K61" s="130">
        <v>57.714806040540907</v>
      </c>
      <c r="L61" s="138" t="s">
        <v>76</v>
      </c>
      <c r="N61" s="137"/>
      <c r="O61" s="127"/>
      <c r="P61" s="128">
        <v>86</v>
      </c>
      <c r="Q61" s="125">
        <v>0</v>
      </c>
      <c r="R61" s="125">
        <v>0</v>
      </c>
      <c r="S61" s="125">
        <v>0</v>
      </c>
      <c r="T61" s="128">
        <v>0</v>
      </c>
      <c r="U61" s="129">
        <v>86</v>
      </c>
      <c r="V61" s="128"/>
      <c r="W61" s="130">
        <v>106.51483464616297</v>
      </c>
      <c r="X61" s="138" t="s">
        <v>76</v>
      </c>
    </row>
    <row r="62" spans="2:24" s="45" customFormat="1">
      <c r="B62" s="206" t="s">
        <v>77</v>
      </c>
      <c r="C62" s="207">
        <v>1169</v>
      </c>
      <c r="D62" s="132">
        <v>0</v>
      </c>
      <c r="E62" s="132">
        <v>0</v>
      </c>
      <c r="F62" s="132">
        <v>0</v>
      </c>
      <c r="G62" s="132">
        <v>0</v>
      </c>
      <c r="H62" s="132">
        <v>0</v>
      </c>
      <c r="I62" s="65">
        <v>1169</v>
      </c>
      <c r="J62" s="208"/>
      <c r="K62" s="209">
        <v>1440.3610680436204</v>
      </c>
      <c r="L62" s="210" t="s">
        <v>77</v>
      </c>
      <c r="N62" s="206" t="s">
        <v>77</v>
      </c>
      <c r="O62" s="207">
        <v>1682.2</v>
      </c>
      <c r="P62" s="132">
        <v>0</v>
      </c>
      <c r="Q62" s="132">
        <f t="shared" ref="Q62" si="0">Q59+Q60+Q61</f>
        <v>0</v>
      </c>
      <c r="R62" s="132">
        <f t="shared" ref="R62" si="1">R59+R60+R61</f>
        <v>0</v>
      </c>
      <c r="S62" s="132">
        <f t="shared" ref="S62" si="2">S59+S60+S61</f>
        <v>0</v>
      </c>
      <c r="T62" s="132">
        <v>0</v>
      </c>
      <c r="U62" s="65">
        <v>1682.2</v>
      </c>
      <c r="V62" s="208"/>
      <c r="W62" s="209">
        <v>2055.006172744781</v>
      </c>
      <c r="X62" s="210" t="s">
        <v>77</v>
      </c>
    </row>
    <row r="63" spans="2:24" s="45" customFormat="1">
      <c r="B63" s="211"/>
      <c r="C63" s="131"/>
      <c r="D63" s="136"/>
      <c r="E63" s="136"/>
      <c r="F63" s="136"/>
      <c r="G63" s="136"/>
      <c r="H63" s="136"/>
      <c r="I63" s="133"/>
      <c r="J63" s="134"/>
      <c r="K63" s="135"/>
      <c r="L63" s="212"/>
      <c r="N63" s="211"/>
      <c r="O63" s="131"/>
      <c r="P63" s="136"/>
      <c r="Q63" s="136"/>
      <c r="R63" s="136"/>
      <c r="S63" s="136"/>
      <c r="T63" s="136"/>
      <c r="U63" s="133"/>
      <c r="V63" s="134"/>
      <c r="W63" s="135"/>
      <c r="X63" s="212"/>
    </row>
    <row r="64" spans="2:24">
      <c r="B64" s="137" t="s">
        <v>13</v>
      </c>
      <c r="C64" s="127">
        <v>284</v>
      </c>
      <c r="D64" s="128">
        <v>0</v>
      </c>
      <c r="E64" s="125">
        <v>-13</v>
      </c>
      <c r="F64" s="125">
        <v>-7</v>
      </c>
      <c r="G64" s="125">
        <v>-15</v>
      </c>
      <c r="H64" s="125">
        <v>-1</v>
      </c>
      <c r="I64" s="129">
        <v>248</v>
      </c>
      <c r="J64" s="128"/>
      <c r="K64" s="130">
        <v>305.42572393642854</v>
      </c>
      <c r="L64" s="138" t="s">
        <v>13</v>
      </c>
      <c r="N64" s="137" t="s">
        <v>13</v>
      </c>
      <c r="O64" s="127">
        <v>357.5</v>
      </c>
      <c r="P64" s="128">
        <v>0</v>
      </c>
      <c r="Q64" s="125">
        <v>-22</v>
      </c>
      <c r="R64" s="125">
        <v>7</v>
      </c>
      <c r="S64" s="125">
        <v>-19</v>
      </c>
      <c r="T64" s="125">
        <v>-1</v>
      </c>
      <c r="U64" s="129">
        <v>323.20000000000005</v>
      </c>
      <c r="V64" s="128"/>
      <c r="W64" s="130">
        <v>395.21798952746741</v>
      </c>
      <c r="X64" s="138" t="s">
        <v>13</v>
      </c>
    </row>
    <row r="65" spans="2:24">
      <c r="B65" s="201" t="s">
        <v>89</v>
      </c>
      <c r="C65" s="325">
        <v>0.24299999999999999</v>
      </c>
      <c r="D65" s="326"/>
      <c r="E65" s="326"/>
      <c r="F65" s="326"/>
      <c r="G65" s="326"/>
      <c r="H65" s="326"/>
      <c r="I65" s="327">
        <v>0.21214713430282292</v>
      </c>
      <c r="J65" s="326"/>
      <c r="K65" s="328">
        <v>0.21204802789572408</v>
      </c>
      <c r="L65" s="249" t="s">
        <v>89</v>
      </c>
      <c r="N65" s="201" t="s">
        <v>89</v>
      </c>
      <c r="O65" s="325">
        <v>0.21299999999999999</v>
      </c>
      <c r="P65" s="326"/>
      <c r="Q65" s="326"/>
      <c r="R65" s="326"/>
      <c r="S65" s="326"/>
      <c r="T65" s="326"/>
      <c r="U65" s="327">
        <v>0.19212935441683512</v>
      </c>
      <c r="V65" s="326"/>
      <c r="W65" s="328">
        <v>0.19231961186743893</v>
      </c>
      <c r="X65" s="249" t="s">
        <v>89</v>
      </c>
    </row>
    <row r="66" spans="2:24" ht="22.5">
      <c r="B66" s="201"/>
      <c r="C66" s="246"/>
      <c r="D66" s="247"/>
      <c r="E66" s="247"/>
      <c r="F66" s="247"/>
      <c r="G66" s="247"/>
      <c r="H66" s="247"/>
      <c r="I66" s="248"/>
      <c r="J66" s="247"/>
      <c r="K66" s="130">
        <v>330.35626470211355</v>
      </c>
      <c r="L66" s="138" t="s">
        <v>307</v>
      </c>
      <c r="N66" s="201"/>
      <c r="O66" s="246"/>
      <c r="P66" s="247"/>
      <c r="Q66" s="247"/>
      <c r="R66" s="247"/>
      <c r="S66" s="247"/>
      <c r="T66" s="247"/>
      <c r="U66" s="248"/>
      <c r="V66" s="247"/>
      <c r="W66" s="130">
        <v>416.97919309167014</v>
      </c>
      <c r="X66" s="138" t="s">
        <v>307</v>
      </c>
    </row>
    <row r="67" spans="2:24" ht="44.25">
      <c r="B67" s="143"/>
      <c r="C67" s="139"/>
      <c r="D67" s="140"/>
      <c r="E67" s="140"/>
      <c r="F67" s="140"/>
      <c r="G67" s="140"/>
      <c r="H67" s="140"/>
      <c r="I67" s="141"/>
      <c r="J67" s="140"/>
      <c r="K67" s="329">
        <v>0.22935656345587155</v>
      </c>
      <c r="L67" s="142" t="s">
        <v>90</v>
      </c>
      <c r="N67" s="143"/>
      <c r="O67" s="139"/>
      <c r="P67" s="140"/>
      <c r="Q67" s="140"/>
      <c r="R67" s="140"/>
      <c r="S67" s="140"/>
      <c r="T67" s="140"/>
      <c r="U67" s="141"/>
      <c r="V67" s="140"/>
      <c r="W67" s="329">
        <v>0.20290897352134443</v>
      </c>
      <c r="X67" s="142" t="s">
        <v>90</v>
      </c>
    </row>
    <row r="68" spans="2:24">
      <c r="C68" s="144"/>
      <c r="D68" s="144"/>
      <c r="E68" s="144"/>
      <c r="F68" s="144"/>
      <c r="G68" s="144"/>
      <c r="H68" s="144"/>
      <c r="I68" s="144"/>
      <c r="J68" s="144"/>
    </row>
    <row r="69" spans="2:24" ht="45.75" customHeight="1">
      <c r="B69" s="447" t="s">
        <v>333</v>
      </c>
      <c r="C69" s="447"/>
      <c r="D69" s="447"/>
      <c r="E69" s="447"/>
      <c r="F69" s="447"/>
      <c r="G69" s="447"/>
      <c r="H69" s="447"/>
      <c r="I69" s="447"/>
      <c r="J69" s="447"/>
      <c r="K69" s="447"/>
      <c r="L69" s="447"/>
      <c r="M69" s="259"/>
      <c r="N69" s="259"/>
      <c r="O69" s="259"/>
      <c r="P69" s="259"/>
      <c r="Q69" s="259"/>
      <c r="R69" s="259"/>
      <c r="S69" s="259"/>
      <c r="T69" s="259"/>
    </row>
    <row r="70" spans="2:24" ht="37.5" customHeight="1">
      <c r="B70" s="417" t="s">
        <v>293</v>
      </c>
      <c r="C70" s="417"/>
      <c r="D70" s="417"/>
      <c r="E70" s="417"/>
      <c r="F70" s="417"/>
      <c r="G70" s="417"/>
      <c r="H70" s="417"/>
      <c r="I70" s="417"/>
      <c r="J70" s="417"/>
      <c r="K70" s="417"/>
      <c r="L70" s="417"/>
      <c r="M70" s="21"/>
      <c r="N70" s="21"/>
      <c r="O70" s="21"/>
      <c r="P70" s="21"/>
      <c r="Q70" s="21"/>
      <c r="R70" s="21"/>
      <c r="S70" s="21"/>
      <c r="T70" s="21"/>
    </row>
    <row r="71" spans="2:24" ht="13.5" customHeight="1">
      <c r="B71" s="149"/>
      <c r="C71" s="149"/>
      <c r="D71" s="149"/>
      <c r="E71" s="149"/>
      <c r="F71" s="149"/>
      <c r="G71" s="149"/>
      <c r="H71" s="149"/>
      <c r="I71" s="149"/>
      <c r="J71" s="149"/>
      <c r="K71" s="149"/>
      <c r="L71" s="149"/>
      <c r="M71" s="149"/>
      <c r="N71" s="149"/>
      <c r="O71" s="149"/>
      <c r="P71" s="149"/>
      <c r="Q71" s="149"/>
      <c r="R71" s="149"/>
      <c r="S71" s="149"/>
      <c r="T71" s="149"/>
    </row>
    <row r="72" spans="2:24" s="26" customFormat="1" ht="23.25">
      <c r="B72" s="74" t="s">
        <v>334</v>
      </c>
      <c r="L72" s="115"/>
      <c r="X72" s="115"/>
    </row>
    <row r="73" spans="2:24" s="26" customFormat="1" ht="23.25">
      <c r="B73" s="397" t="s">
        <v>335</v>
      </c>
      <c r="L73" s="115"/>
      <c r="X73" s="115"/>
    </row>
    <row r="74" spans="2:24" ht="42.75" customHeight="1">
      <c r="B74" s="432" t="s">
        <v>96</v>
      </c>
      <c r="C74" s="432"/>
      <c r="D74" s="432"/>
      <c r="E74" s="432"/>
      <c r="F74" s="432"/>
      <c r="G74" s="432"/>
      <c r="H74" s="432"/>
      <c r="I74" s="432"/>
      <c r="J74" s="432"/>
      <c r="K74" s="432"/>
      <c r="L74" s="432"/>
    </row>
    <row r="75" spans="2:24">
      <c r="B75" s="33" t="s">
        <v>97</v>
      </c>
    </row>
    <row r="76" spans="2:24">
      <c r="B76" s="33" t="s">
        <v>98</v>
      </c>
    </row>
    <row r="77" spans="2:24">
      <c r="B77" s="33" t="s">
        <v>99</v>
      </c>
    </row>
    <row r="78" spans="2:24">
      <c r="B78" s="120" t="s">
        <v>321</v>
      </c>
    </row>
    <row r="79" spans="2:24">
      <c r="B79" s="33" t="s">
        <v>288</v>
      </c>
    </row>
    <row r="80" spans="2:24">
      <c r="B80" s="120" t="s">
        <v>58</v>
      </c>
    </row>
    <row r="81" spans="2:12" ht="45.75" customHeight="1">
      <c r="B81" s="432" t="s">
        <v>294</v>
      </c>
      <c r="C81" s="432"/>
      <c r="D81" s="432"/>
      <c r="E81" s="432"/>
      <c r="F81" s="432"/>
      <c r="G81" s="432"/>
      <c r="H81" s="432"/>
      <c r="I81" s="432"/>
      <c r="J81" s="432"/>
      <c r="K81" s="432"/>
      <c r="L81" s="432"/>
    </row>
    <row r="82" spans="2:12" ht="26.25" customHeight="1">
      <c r="B82" s="33" t="s">
        <v>300</v>
      </c>
    </row>
    <row r="83" spans="2:12" ht="30.75" customHeight="1">
      <c r="B83" s="335" t="s">
        <v>100</v>
      </c>
    </row>
    <row r="84" spans="2:12" ht="42.75" customHeight="1">
      <c r="B84" s="432" t="s">
        <v>101</v>
      </c>
      <c r="C84" s="432"/>
      <c r="D84" s="432"/>
      <c r="E84" s="432"/>
      <c r="F84" s="432"/>
      <c r="G84" s="432"/>
      <c r="H84" s="432"/>
      <c r="I84" s="432"/>
      <c r="J84" s="432"/>
      <c r="K84" s="432"/>
      <c r="L84" s="432"/>
    </row>
    <row r="85" spans="2:12">
      <c r="B85" s="120" t="s">
        <v>102</v>
      </c>
    </row>
    <row r="86" spans="2:12" ht="24" customHeight="1">
      <c r="B86" s="432" t="s">
        <v>324</v>
      </c>
      <c r="C86" s="432"/>
      <c r="D86" s="432"/>
      <c r="E86" s="432"/>
      <c r="F86" s="432"/>
      <c r="G86" s="432"/>
      <c r="H86" s="432"/>
      <c r="I86" s="432"/>
      <c r="J86" s="432"/>
      <c r="K86" s="432"/>
      <c r="L86" s="432"/>
    </row>
    <row r="87" spans="2:12" ht="9.75" customHeight="1">
      <c r="B87" s="406"/>
      <c r="C87" s="406"/>
      <c r="D87" s="406"/>
      <c r="E87" s="406"/>
      <c r="F87" s="406"/>
      <c r="G87" s="406"/>
      <c r="H87" s="406"/>
      <c r="I87" s="406"/>
      <c r="J87" s="406"/>
      <c r="K87" s="406"/>
      <c r="L87" s="406"/>
    </row>
    <row r="88" spans="2:12" ht="21.75" customHeight="1">
      <c r="B88" s="446" t="s">
        <v>360</v>
      </c>
      <c r="C88" s="446"/>
      <c r="D88" s="446"/>
      <c r="E88" s="446"/>
      <c r="F88" s="446"/>
      <c r="G88" s="446"/>
      <c r="H88" s="446"/>
      <c r="I88" s="446"/>
      <c r="J88" s="446"/>
      <c r="K88" s="446"/>
      <c r="L88" s="446"/>
    </row>
  </sheetData>
  <mergeCells count="19">
    <mergeCell ref="B74:L74"/>
    <mergeCell ref="B81:L81"/>
    <mergeCell ref="B84:L84"/>
    <mergeCell ref="N56:X56"/>
    <mergeCell ref="B88:L88"/>
    <mergeCell ref="B86:L86"/>
    <mergeCell ref="B70:L70"/>
    <mergeCell ref="B56:L56"/>
    <mergeCell ref="B69:L69"/>
    <mergeCell ref="N2:X2"/>
    <mergeCell ref="B2:L2"/>
    <mergeCell ref="B17:L17"/>
    <mergeCell ref="B30:L30"/>
    <mergeCell ref="B43:L43"/>
    <mergeCell ref="B4:L4"/>
    <mergeCell ref="N4:X4"/>
    <mergeCell ref="N30:X30"/>
    <mergeCell ref="N43:X43"/>
    <mergeCell ref="N17:X17"/>
  </mergeCells>
  <printOptions horizontalCentered="1"/>
  <pageMargins left="0.23622047244094491" right="0.23622047244094491" top="0.74803149606299213" bottom="0.74803149606299213" header="0.31496062992125984" footer="0.31496062992125984"/>
  <pageSetup paperSize="9" scale="44" fitToWidth="2" fitToHeight="2" orientation="landscape" r:id="rId1"/>
  <rowBreaks count="4" manualBreakCount="4">
    <brk id="1" max="16383" man="1"/>
    <brk id="28" min="1" max="12" man="1"/>
    <brk id="54" min="1" max="12" man="1"/>
    <brk id="70" min="1" max="12"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1B93-3BE6-4E11-A76C-B250529B8C7F}">
  <sheetPr>
    <tabColor rgb="FF002060"/>
  </sheetPr>
  <dimension ref="B1:T146"/>
  <sheetViews>
    <sheetView showGridLines="0" topLeftCell="A50" zoomScale="82" zoomScaleNormal="82" workbookViewId="0">
      <selection activeCell="Y85" sqref="Y85"/>
    </sheetView>
  </sheetViews>
  <sheetFormatPr defaultRowHeight="21.75"/>
  <cols>
    <col min="1" max="1" width="2.7109375" style="33" customWidth="1"/>
    <col min="2" max="2" width="41.5703125" style="44" customWidth="1"/>
    <col min="3" max="3" width="12.5703125" style="33" customWidth="1"/>
    <col min="4" max="5" width="10.28515625" style="33" bestFit="1" customWidth="1"/>
    <col min="6" max="6" width="10.42578125" style="33" bestFit="1" customWidth="1"/>
    <col min="7" max="7" width="11" style="33" bestFit="1" customWidth="1"/>
    <col min="8" max="15" width="12.5703125" style="33" customWidth="1"/>
    <col min="16" max="16" width="9.140625" style="33"/>
    <col min="17" max="17" width="12.140625" style="33" bestFit="1" customWidth="1"/>
    <col min="18" max="19" width="9.140625" style="33"/>
    <col min="20" max="20" width="11.5703125" style="33" bestFit="1" customWidth="1"/>
    <col min="21" max="16384" width="9.140625" style="33"/>
  </cols>
  <sheetData>
    <row r="1" spans="2:19" ht="7.5" customHeight="1">
      <c r="B1" s="37"/>
      <c r="C1" s="37"/>
      <c r="D1" s="37"/>
      <c r="E1" s="37"/>
      <c r="F1" s="37"/>
      <c r="G1" s="37"/>
      <c r="H1" s="37"/>
      <c r="I1" s="37"/>
      <c r="J1" s="37"/>
      <c r="K1" s="37"/>
      <c r="L1" s="37"/>
      <c r="M1" s="37"/>
      <c r="N1" s="37"/>
      <c r="O1" s="37"/>
    </row>
    <row r="2" spans="2:19" ht="28.5">
      <c r="B2" s="422" t="s">
        <v>103</v>
      </c>
      <c r="C2" s="422"/>
      <c r="D2" s="422"/>
      <c r="E2" s="422"/>
      <c r="F2" s="422"/>
      <c r="G2" s="422"/>
      <c r="H2" s="422"/>
      <c r="I2" s="422"/>
      <c r="J2" s="422"/>
      <c r="K2" s="422"/>
      <c r="L2" s="422"/>
      <c r="M2" s="422"/>
      <c r="N2" s="422"/>
      <c r="O2" s="422"/>
    </row>
    <row r="3" spans="2:19" ht="13.5" customHeight="1">
      <c r="B3" s="37"/>
      <c r="C3" s="37"/>
      <c r="D3" s="37"/>
      <c r="E3" s="37"/>
      <c r="F3" s="37"/>
      <c r="G3" s="37"/>
      <c r="H3" s="37"/>
      <c r="I3" s="37"/>
      <c r="J3" s="37"/>
      <c r="K3" s="37"/>
      <c r="L3" s="37"/>
      <c r="M3" s="37"/>
      <c r="N3" s="37"/>
      <c r="O3" s="37"/>
    </row>
    <row r="4" spans="2:19" ht="24.75">
      <c r="B4" s="449" t="s">
        <v>104</v>
      </c>
      <c r="C4" s="449"/>
      <c r="D4" s="449"/>
      <c r="E4" s="449"/>
      <c r="F4" s="449"/>
      <c r="G4" s="449"/>
      <c r="H4" s="449"/>
      <c r="I4" s="449"/>
      <c r="J4" s="449"/>
      <c r="K4" s="449"/>
      <c r="L4" s="449"/>
      <c r="M4" s="449"/>
      <c r="N4" s="449"/>
      <c r="O4" s="449"/>
    </row>
    <row r="5" spans="2:19" s="39" customFormat="1">
      <c r="B5" s="365" t="s">
        <v>311</v>
      </c>
      <c r="C5" s="256" t="s">
        <v>63</v>
      </c>
      <c r="D5" s="256" t="s">
        <v>64</v>
      </c>
      <c r="E5" s="256" t="s">
        <v>65</v>
      </c>
      <c r="F5" s="256" t="s">
        <v>66</v>
      </c>
      <c r="G5" s="256" t="s">
        <v>67</v>
      </c>
      <c r="H5" s="256" t="s">
        <v>68</v>
      </c>
      <c r="I5" s="256" t="s">
        <v>69</v>
      </c>
      <c r="J5" s="256" t="s">
        <v>70</v>
      </c>
      <c r="K5" s="256" t="s">
        <v>71</v>
      </c>
      <c r="L5" s="256" t="s">
        <v>4</v>
      </c>
      <c r="M5" s="256" t="s">
        <v>72</v>
      </c>
      <c r="N5" s="256" t="s">
        <v>73</v>
      </c>
      <c r="O5" s="256" t="s">
        <v>3</v>
      </c>
    </row>
    <row r="6" spans="2:19" s="145" customFormat="1">
      <c r="B6" s="336" t="s">
        <v>336</v>
      </c>
      <c r="C6" s="270">
        <v>7868.2473333333301</v>
      </c>
      <c r="D6" s="270">
        <v>8190.5023333333393</v>
      </c>
      <c r="E6" s="270">
        <v>7810.7630000000008</v>
      </c>
      <c r="F6" s="270">
        <v>8715.1253333333298</v>
      </c>
      <c r="G6" s="337">
        <v>8146.1594999999998</v>
      </c>
      <c r="H6" s="270">
        <v>9522.4716666666664</v>
      </c>
      <c r="I6" s="270">
        <v>9747.1676666666681</v>
      </c>
      <c r="J6" s="270">
        <v>9595.5933333333342</v>
      </c>
      <c r="K6" s="270">
        <v>12113.756333333333</v>
      </c>
      <c r="L6" s="337">
        <v>10244.74725</v>
      </c>
      <c r="M6" s="270">
        <v>12349.235333333334</v>
      </c>
      <c r="N6" s="270">
        <v>12221.715666666667</v>
      </c>
      <c r="O6" s="337">
        <v>12285.4755</v>
      </c>
    </row>
    <row r="7" spans="2:19" s="32" customFormat="1">
      <c r="B7" s="336"/>
      <c r="C7" s="338"/>
      <c r="D7" s="338"/>
      <c r="E7" s="338"/>
      <c r="F7" s="338"/>
      <c r="G7" s="339"/>
      <c r="H7" s="374"/>
      <c r="I7" s="338"/>
      <c r="J7" s="338"/>
      <c r="K7" s="338"/>
      <c r="L7" s="339"/>
      <c r="M7" s="374"/>
      <c r="N7" s="338"/>
      <c r="O7" s="339"/>
    </row>
    <row r="8" spans="2:19" s="32" customFormat="1">
      <c r="B8" s="336" t="s">
        <v>105</v>
      </c>
      <c r="C8" s="270">
        <v>11997.220500407908</v>
      </c>
      <c r="D8" s="270">
        <v>11642.958147048907</v>
      </c>
      <c r="E8" s="270">
        <v>11589.800532824993</v>
      </c>
      <c r="F8" s="270">
        <v>14179.807025774207</v>
      </c>
      <c r="G8" s="337">
        <v>49409.786206056015</v>
      </c>
      <c r="H8" s="270">
        <v>15045.387251872829</v>
      </c>
      <c r="I8" s="270">
        <v>13593.460458547081</v>
      </c>
      <c r="J8" s="270">
        <v>12104.71401354404</v>
      </c>
      <c r="K8" s="270">
        <v>17583.090939727026</v>
      </c>
      <c r="L8" s="337">
        <v>58326.652663690984</v>
      </c>
      <c r="M8" s="270">
        <v>18589.060631434098</v>
      </c>
      <c r="N8" s="270">
        <v>15581.51809987478</v>
      </c>
      <c r="O8" s="337">
        <v>34170.57873130888</v>
      </c>
    </row>
    <row r="9" spans="2:19" s="32" customFormat="1">
      <c r="B9" s="340" t="s">
        <v>310</v>
      </c>
      <c r="C9" s="341">
        <v>8.7970862956439341E-2</v>
      </c>
      <c r="D9" s="341">
        <v>0.10406889218746102</v>
      </c>
      <c r="E9" s="341">
        <v>9.5383948547988137E-2</v>
      </c>
      <c r="F9" s="341">
        <v>8.0415635676349642E-2</v>
      </c>
      <c r="G9" s="342">
        <v>9.1334836205885533E-2</v>
      </c>
      <c r="H9" s="375">
        <v>7.3873875935289129E-2</v>
      </c>
      <c r="I9" s="341">
        <v>9.8674054723661336E-2</v>
      </c>
      <c r="J9" s="341">
        <v>0.1003462528456167</v>
      </c>
      <c r="K9" s="341">
        <v>9.375945903468122E-2</v>
      </c>
      <c r="L9" s="342">
        <v>9.1142324774905248E-2</v>
      </c>
      <c r="M9" s="375">
        <v>8.9668477026910554E-2</v>
      </c>
      <c r="N9" s="341">
        <v>0.11069284748590057</v>
      </c>
      <c r="O9" s="342">
        <v>9.9255426414603207E-2</v>
      </c>
    </row>
    <row r="10" spans="2:19" s="32" customFormat="1">
      <c r="B10" s="343"/>
      <c r="C10" s="344"/>
      <c r="D10" s="344"/>
      <c r="E10" s="344"/>
      <c r="F10" s="344"/>
      <c r="G10" s="339"/>
      <c r="H10" s="376"/>
      <c r="I10" s="344"/>
      <c r="J10" s="344"/>
      <c r="K10" s="344"/>
      <c r="L10" s="339"/>
      <c r="M10" s="376"/>
      <c r="N10" s="344"/>
      <c r="O10" s="339"/>
    </row>
    <row r="11" spans="2:19" s="32" customFormat="1">
      <c r="B11" s="343" t="s">
        <v>74</v>
      </c>
      <c r="C11" s="59">
        <v>1055.4058404995687</v>
      </c>
      <c r="D11" s="59">
        <v>1211.6697561483536</v>
      </c>
      <c r="E11" s="59">
        <v>1105.4809377044246</v>
      </c>
      <c r="F11" s="59">
        <v>1140.2781957456016</v>
      </c>
      <c r="G11" s="337">
        <v>4512.8347300979485</v>
      </c>
      <c r="H11" s="59">
        <v>1111.4610712432341</v>
      </c>
      <c r="I11" s="59">
        <v>1341.3218611706011</v>
      </c>
      <c r="J11" s="59">
        <v>1214.6626930269699</v>
      </c>
      <c r="K11" s="59">
        <v>1648.5810946664105</v>
      </c>
      <c r="L11" s="337">
        <v>5316.0267201072156</v>
      </c>
      <c r="M11" s="59">
        <v>1666.8527561815959</v>
      </c>
      <c r="N11" s="59">
        <v>1724.7626066282382</v>
      </c>
      <c r="O11" s="337">
        <v>3391.6153628098341</v>
      </c>
    </row>
    <row r="12" spans="2:19" s="32" customFormat="1">
      <c r="B12" s="343" t="s">
        <v>75</v>
      </c>
      <c r="C12" s="59">
        <v>812.65995151944662</v>
      </c>
      <c r="D12" s="59">
        <v>795.95004901510674</v>
      </c>
      <c r="E12" s="59">
        <v>736.43486097433265</v>
      </c>
      <c r="F12" s="59">
        <v>769.64633693816506</v>
      </c>
      <c r="G12" s="337">
        <v>3114.6911984470507</v>
      </c>
      <c r="H12" s="59">
        <v>852.67500311466915</v>
      </c>
      <c r="I12" s="59">
        <v>797.71153790851963</v>
      </c>
      <c r="J12" s="59">
        <v>879.1673249197944</v>
      </c>
      <c r="K12" s="59">
        <v>1043.2808328285855</v>
      </c>
      <c r="L12" s="337">
        <v>3572.834698771569</v>
      </c>
      <c r="M12" s="59">
        <v>1112.7587410599533</v>
      </c>
      <c r="N12" s="59">
        <v>1122.0409851231839</v>
      </c>
      <c r="O12" s="337">
        <v>2234.799726183137</v>
      </c>
    </row>
    <row r="13" spans="2:19" s="32" customFormat="1">
      <c r="B13" s="343" t="s">
        <v>76</v>
      </c>
      <c r="C13" s="59">
        <v>178.83588122954515</v>
      </c>
      <c r="D13" s="59">
        <v>183.52113740365465</v>
      </c>
      <c r="E13" s="59">
        <v>149.92474375109367</v>
      </c>
      <c r="F13" s="59">
        <v>168.50600905527642</v>
      </c>
      <c r="G13" s="337">
        <v>680.78777143956995</v>
      </c>
      <c r="H13" s="59">
        <v>144.12309909018421</v>
      </c>
      <c r="I13" s="59">
        <v>147.41158114386047</v>
      </c>
      <c r="J13" s="59">
        <v>133.07765244380346</v>
      </c>
      <c r="K13" s="59">
        <v>149.87961601504915</v>
      </c>
      <c r="L13" s="337">
        <v>574.49194869289738</v>
      </c>
      <c r="M13" s="59">
        <v>138.58898028557695</v>
      </c>
      <c r="N13" s="59">
        <v>153.55261352345948</v>
      </c>
      <c r="O13" s="337">
        <v>292.14159380903641</v>
      </c>
    </row>
    <row r="14" spans="2:19" s="32" customFormat="1">
      <c r="B14" s="345" t="s">
        <v>77</v>
      </c>
      <c r="C14" s="272">
        <v>2046.9016732485607</v>
      </c>
      <c r="D14" s="272">
        <v>2191.1409425671154</v>
      </c>
      <c r="E14" s="272">
        <v>1991.840542429851</v>
      </c>
      <c r="F14" s="272">
        <v>2078.4305417390428</v>
      </c>
      <c r="G14" s="346">
        <v>8308.3136999845701</v>
      </c>
      <c r="H14" s="272">
        <v>2108.04460482275</v>
      </c>
      <c r="I14" s="272">
        <v>2286.6509416362692</v>
      </c>
      <c r="J14" s="272">
        <v>2226.9071239423624</v>
      </c>
      <c r="K14" s="272">
        <v>2841.7409784663632</v>
      </c>
      <c r="L14" s="346">
        <v>9463.3436488677453</v>
      </c>
      <c r="M14" s="272">
        <v>2918.2004809310406</v>
      </c>
      <c r="N14" s="272">
        <v>3000.3562052748812</v>
      </c>
      <c r="O14" s="346">
        <v>5918.5566862059222</v>
      </c>
      <c r="R14" s="40"/>
      <c r="S14" s="40"/>
    </row>
    <row r="15" spans="2:19" s="32" customFormat="1">
      <c r="B15" s="336"/>
      <c r="C15" s="347"/>
      <c r="D15" s="347"/>
      <c r="E15" s="347"/>
      <c r="F15" s="347"/>
      <c r="G15" s="339"/>
      <c r="H15" s="377"/>
      <c r="I15" s="347"/>
      <c r="J15" s="347"/>
      <c r="K15" s="347"/>
      <c r="L15" s="339"/>
      <c r="M15" s="377"/>
      <c r="N15" s="347"/>
      <c r="O15" s="339"/>
      <c r="R15" s="43"/>
      <c r="S15" s="43"/>
    </row>
    <row r="16" spans="2:19" s="32" customFormat="1" ht="22.5">
      <c r="B16" s="343" t="s">
        <v>106</v>
      </c>
      <c r="C16" s="59">
        <v>380.1244543249735</v>
      </c>
      <c r="D16" s="59">
        <v>28.777902504284555</v>
      </c>
      <c r="E16" s="59">
        <v>238.41392619186487</v>
      </c>
      <c r="F16" s="59">
        <v>238.46124964579397</v>
      </c>
      <c r="G16" s="337">
        <v>885.77753266691695</v>
      </c>
      <c r="H16" s="59">
        <v>136.56928043893768</v>
      </c>
      <c r="I16" s="59">
        <v>400.61336017832116</v>
      </c>
      <c r="J16" s="59">
        <v>216.95992819543176</v>
      </c>
      <c r="K16" s="59">
        <v>387.77533025380501</v>
      </c>
      <c r="L16" s="337">
        <v>1141.9178990664955</v>
      </c>
      <c r="M16" s="59">
        <v>309.74</v>
      </c>
      <c r="N16" s="59">
        <v>567.79999999999995</v>
      </c>
      <c r="O16" s="337">
        <v>878</v>
      </c>
      <c r="R16" s="213"/>
    </row>
    <row r="17" spans="2:18" s="42" customFormat="1" ht="22.5">
      <c r="B17" s="348" t="s">
        <v>308</v>
      </c>
      <c r="C17" s="349">
        <v>0.18570723708564479</v>
      </c>
      <c r="D17" s="349">
        <v>1.3133752350302348E-2</v>
      </c>
      <c r="E17" s="349">
        <v>0.119695287405398</v>
      </c>
      <c r="F17" s="349">
        <v>0.11473140182316179</v>
      </c>
      <c r="G17" s="350">
        <v>0.10661339528724847</v>
      </c>
      <c r="H17" s="378">
        <v>6.4784815333839105E-2</v>
      </c>
      <c r="I17" s="349">
        <v>0.17519655181461691</v>
      </c>
      <c r="J17" s="349">
        <v>9.7426572425409863E-2</v>
      </c>
      <c r="K17" s="349">
        <v>0.13645695831964264</v>
      </c>
      <c r="L17" s="350">
        <v>0.12066748724729254</v>
      </c>
      <c r="M17" s="378">
        <v>0.10614075421616635</v>
      </c>
      <c r="N17" s="349">
        <v>0.18924419673962689</v>
      </c>
      <c r="O17" s="350">
        <v>0.14826925659852808</v>
      </c>
    </row>
    <row r="18" spans="2:18" s="32" customFormat="1" ht="13.5" customHeight="1">
      <c r="B18" s="343"/>
      <c r="C18" s="351"/>
      <c r="D18" s="351"/>
      <c r="E18" s="351"/>
      <c r="F18" s="351"/>
      <c r="G18" s="352"/>
      <c r="H18" s="379"/>
      <c r="I18" s="351"/>
      <c r="J18" s="351"/>
      <c r="K18" s="351"/>
      <c r="L18" s="352"/>
      <c r="M18" s="379"/>
      <c r="N18" s="351"/>
      <c r="O18" s="352"/>
    </row>
    <row r="19" spans="2:18" s="32" customFormat="1">
      <c r="B19" s="343" t="s">
        <v>107</v>
      </c>
      <c r="C19" s="59">
        <v>7.3677106148044711</v>
      </c>
      <c r="D19" s="59">
        <v>401.53626888650439</v>
      </c>
      <c r="E19" s="59">
        <v>47.215599568142721</v>
      </c>
      <c r="F19" s="59">
        <v>27.464226002045478</v>
      </c>
      <c r="G19" s="337">
        <v>483.58380507149707</v>
      </c>
      <c r="H19" s="59">
        <v>41.601771972139851</v>
      </c>
      <c r="I19" s="59">
        <v>29.565934494232462</v>
      </c>
      <c r="J19" s="59">
        <v>59.244272481079861</v>
      </c>
      <c r="K19" s="59">
        <v>16.813245814333044</v>
      </c>
      <c r="L19" s="337">
        <v>147.2252247617852</v>
      </c>
      <c r="M19" s="59">
        <v>42.630834861120761</v>
      </c>
      <c r="N19" s="59">
        <v>64.374769834758425</v>
      </c>
      <c r="O19" s="337">
        <v>107.01</v>
      </c>
    </row>
    <row r="20" spans="2:18" s="32" customFormat="1" ht="22.5">
      <c r="B20" s="345" t="s">
        <v>108</v>
      </c>
      <c r="C20" s="272">
        <v>387.49216493977798</v>
      </c>
      <c r="D20" s="272">
        <v>430.31417139078894</v>
      </c>
      <c r="E20" s="272">
        <v>285.6295257600076</v>
      </c>
      <c r="F20" s="272">
        <v>265.92547564783945</v>
      </c>
      <c r="G20" s="346">
        <v>1369.361337738414</v>
      </c>
      <c r="H20" s="272">
        <v>178.17105241107754</v>
      </c>
      <c r="I20" s="272">
        <v>430.17929467255362</v>
      </c>
      <c r="J20" s="272">
        <v>276.20420067651162</v>
      </c>
      <c r="K20" s="272">
        <v>404.58857606813808</v>
      </c>
      <c r="L20" s="346">
        <v>1289.1431238282807</v>
      </c>
      <c r="M20" s="272">
        <v>352.37</v>
      </c>
      <c r="N20" s="272">
        <v>632.16999999999996</v>
      </c>
      <c r="O20" s="346">
        <v>984.54</v>
      </c>
    </row>
    <row r="21" spans="2:18" s="42" customFormat="1" ht="22.5">
      <c r="B21" s="234" t="s">
        <v>309</v>
      </c>
      <c r="C21" s="353">
        <v>0.18930668238929316</v>
      </c>
      <c r="D21" s="353">
        <v>0.19638817523378382</v>
      </c>
      <c r="E21" s="353">
        <v>0.14339979515205944</v>
      </c>
      <c r="F21" s="353">
        <v>0.12794532716274321</v>
      </c>
      <c r="G21" s="350">
        <v>0.16481820345095505</v>
      </c>
      <c r="H21" s="380">
        <v>8.4519583695459158E-2</v>
      </c>
      <c r="I21" s="353">
        <v>0.18812634969320166</v>
      </c>
      <c r="J21" s="353">
        <v>0.12403040868069019</v>
      </c>
      <c r="K21" s="353">
        <v>0.14237348834181476</v>
      </c>
      <c r="L21" s="350">
        <v>0.13622490862228406</v>
      </c>
      <c r="M21" s="380">
        <v>0.12074907200603904</v>
      </c>
      <c r="N21" s="353">
        <v>0.21069831604947151</v>
      </c>
      <c r="O21" s="350">
        <v>0.16634798857204783</v>
      </c>
      <c r="Q21" s="32"/>
    </row>
    <row r="22" spans="2:18" s="42" customFormat="1" ht="13.5" customHeight="1">
      <c r="B22" s="234"/>
      <c r="C22" s="354"/>
      <c r="D22" s="354"/>
      <c r="E22" s="354"/>
      <c r="F22" s="354"/>
      <c r="G22" s="355"/>
      <c r="H22" s="382"/>
      <c r="I22" s="354"/>
      <c r="J22" s="354"/>
      <c r="K22" s="354"/>
      <c r="L22" s="355"/>
      <c r="M22" s="382"/>
      <c r="N22" s="354"/>
      <c r="O22" s="355"/>
      <c r="Q22" s="32"/>
    </row>
    <row r="23" spans="2:18" s="42" customFormat="1" ht="24.75">
      <c r="B23" s="450" t="s">
        <v>339</v>
      </c>
      <c r="C23" s="451"/>
      <c r="D23" s="451"/>
      <c r="E23" s="451"/>
      <c r="F23" s="451"/>
      <c r="G23" s="451"/>
      <c r="H23" s="451"/>
      <c r="I23" s="451"/>
      <c r="J23" s="451"/>
      <c r="K23" s="451"/>
      <c r="L23" s="451"/>
      <c r="M23" s="451"/>
      <c r="N23" s="451"/>
      <c r="O23" s="452"/>
      <c r="Q23" s="32"/>
    </row>
    <row r="24" spans="2:18" s="42" customFormat="1">
      <c r="B24" s="343" t="s">
        <v>13</v>
      </c>
      <c r="C24" s="59">
        <v>-45.951751603943308</v>
      </c>
      <c r="D24" s="59">
        <v>-37.669582662213685</v>
      </c>
      <c r="E24" s="59">
        <v>-32.829535971256291</v>
      </c>
      <c r="F24" s="59">
        <v>-35.318149023429427</v>
      </c>
      <c r="G24" s="337">
        <v>-151.22441735973825</v>
      </c>
      <c r="H24" s="59">
        <v>-41.231291755706081</v>
      </c>
      <c r="I24" s="59">
        <v>-33.637916750383781</v>
      </c>
      <c r="J24" s="59">
        <v>-50.188359156672732</v>
      </c>
      <c r="K24" s="59">
        <v>-15.682635577838568</v>
      </c>
      <c r="L24" s="337">
        <v>-140.74020324060155</v>
      </c>
      <c r="M24" s="59">
        <v>-38</v>
      </c>
      <c r="N24" s="59">
        <v>-47</v>
      </c>
      <c r="O24" s="337">
        <v>-86</v>
      </c>
      <c r="Q24" s="32"/>
    </row>
    <row r="25" spans="2:18" s="42" customFormat="1">
      <c r="B25" s="343"/>
      <c r="C25" s="229"/>
      <c r="D25" s="229"/>
      <c r="E25" s="229"/>
      <c r="F25" s="229"/>
      <c r="G25" s="230"/>
      <c r="H25" s="381"/>
      <c r="I25" s="229"/>
      <c r="J25" s="229"/>
      <c r="K25" s="229"/>
      <c r="L25" s="230"/>
      <c r="M25" s="381"/>
      <c r="N25" s="229"/>
      <c r="O25" s="230"/>
      <c r="Q25" s="32"/>
    </row>
    <row r="26" spans="2:18" s="42" customFormat="1">
      <c r="B26" s="343" t="s">
        <v>107</v>
      </c>
      <c r="C26" s="59">
        <v>3.7870867852556414</v>
      </c>
      <c r="D26" s="59">
        <v>4.3285083490851655</v>
      </c>
      <c r="E26" s="59">
        <v>3.370710788813561</v>
      </c>
      <c r="F26" s="59">
        <v>2.8498683399423852</v>
      </c>
      <c r="G26" s="337">
        <v>14.336174263096783</v>
      </c>
      <c r="H26" s="59">
        <v>3.0737016994184927</v>
      </c>
      <c r="I26" s="59">
        <v>4.1437191901558759</v>
      </c>
      <c r="J26" s="59">
        <v>3.8900548877290859</v>
      </c>
      <c r="K26" s="59">
        <v>2.8209470598959854</v>
      </c>
      <c r="L26" s="337">
        <v>13.928422837199427</v>
      </c>
      <c r="M26" s="59">
        <v>3</v>
      </c>
      <c r="N26" s="59">
        <v>6</v>
      </c>
      <c r="O26" s="337">
        <v>10</v>
      </c>
      <c r="Q26" s="32"/>
      <c r="R26" s="292"/>
    </row>
    <row r="27" spans="2:18" s="42" customFormat="1" ht="22.5">
      <c r="B27" s="345" t="s">
        <v>108</v>
      </c>
      <c r="C27" s="272">
        <v>-42.164664818687669</v>
      </c>
      <c r="D27" s="272">
        <v>-33.341074313128502</v>
      </c>
      <c r="E27" s="272">
        <v>-29.458825182442752</v>
      </c>
      <c r="F27" s="272">
        <v>-32.46828068348708</v>
      </c>
      <c r="G27" s="346">
        <v>-136.88824309664142</v>
      </c>
      <c r="H27" s="272">
        <v>-38.157590056287574</v>
      </c>
      <c r="I27" s="272">
        <v>-29.494197560227917</v>
      </c>
      <c r="J27" s="272">
        <v>-46.298304268943639</v>
      </c>
      <c r="K27" s="272">
        <v>-12.861688517942582</v>
      </c>
      <c r="L27" s="346">
        <v>-126.81178040340205</v>
      </c>
      <c r="M27" s="272">
        <v>-35</v>
      </c>
      <c r="N27" s="272">
        <v>-41</v>
      </c>
      <c r="O27" s="346">
        <v>-76</v>
      </c>
      <c r="Q27" s="32"/>
      <c r="R27" s="292"/>
    </row>
    <row r="28" spans="2:18" ht="13.5" customHeight="1">
      <c r="B28" s="198"/>
      <c r="C28" s="57"/>
      <c r="D28" s="57"/>
      <c r="E28" s="57"/>
      <c r="F28" s="57"/>
      <c r="G28" s="217"/>
      <c r="H28" s="57"/>
      <c r="I28" s="57"/>
      <c r="J28" s="57"/>
      <c r="K28" s="57"/>
      <c r="L28" s="217"/>
      <c r="M28" s="57"/>
      <c r="N28" s="57"/>
      <c r="O28" s="217"/>
      <c r="Q28" s="32"/>
    </row>
    <row r="29" spans="2:18" ht="24.75">
      <c r="B29" s="449" t="s">
        <v>340</v>
      </c>
      <c r="C29" s="449"/>
      <c r="D29" s="449"/>
      <c r="E29" s="449"/>
      <c r="F29" s="449"/>
      <c r="G29" s="449"/>
      <c r="H29" s="449"/>
      <c r="I29" s="449"/>
      <c r="J29" s="449"/>
      <c r="K29" s="449"/>
      <c r="L29" s="449"/>
      <c r="M29" s="449"/>
      <c r="N29" s="449"/>
      <c r="O29" s="449"/>
      <c r="P29" s="164"/>
      <c r="Q29" s="32"/>
    </row>
    <row r="30" spans="2:18" s="39" customFormat="1" ht="22.5" thickBot="1">
      <c r="B30" s="365" t="s">
        <v>311</v>
      </c>
      <c r="C30" s="54" t="s">
        <v>63</v>
      </c>
      <c r="D30" s="54" t="s">
        <v>64</v>
      </c>
      <c r="E30" s="54" t="s">
        <v>65</v>
      </c>
      <c r="F30" s="54" t="s">
        <v>66</v>
      </c>
      <c r="G30" s="54" t="s">
        <v>67</v>
      </c>
      <c r="H30" s="54" t="s">
        <v>68</v>
      </c>
      <c r="I30" s="54" t="s">
        <v>69</v>
      </c>
      <c r="J30" s="54" t="s">
        <v>70</v>
      </c>
      <c r="K30" s="54" t="s">
        <v>71</v>
      </c>
      <c r="L30" s="54" t="s">
        <v>4</v>
      </c>
      <c r="M30" s="54" t="s">
        <v>72</v>
      </c>
      <c r="N30" s="54" t="s">
        <v>73</v>
      </c>
      <c r="O30" s="54" t="s">
        <v>3</v>
      </c>
      <c r="Q30" s="32"/>
    </row>
    <row r="31" spans="2:18" s="145" customFormat="1">
      <c r="B31" s="336" t="s">
        <v>336</v>
      </c>
      <c r="C31" s="270">
        <v>1647.991</v>
      </c>
      <c r="D31" s="270">
        <v>1292.07866666667</v>
      </c>
      <c r="E31" s="270">
        <v>1311.5926666666701</v>
      </c>
      <c r="F31" s="270">
        <v>1974.7653333333301</v>
      </c>
      <c r="G31" s="337">
        <v>1556.6069166666675</v>
      </c>
      <c r="H31" s="270">
        <v>2359.2273333333333</v>
      </c>
      <c r="I31" s="270">
        <v>2016.0413333333333</v>
      </c>
      <c r="J31" s="270">
        <v>1860.1533333333334</v>
      </c>
      <c r="K31" s="270">
        <v>3038.6786666666667</v>
      </c>
      <c r="L31" s="337">
        <v>2318.5251666666668</v>
      </c>
      <c r="M31" s="270">
        <v>3449.0816666666665</v>
      </c>
      <c r="N31" s="270">
        <v>2788.5209999999997</v>
      </c>
      <c r="O31" s="337">
        <v>3118.8013333333329</v>
      </c>
    </row>
    <row r="32" spans="2:18" s="32" customFormat="1">
      <c r="B32" s="336"/>
      <c r="C32" s="338"/>
      <c r="D32" s="338"/>
      <c r="E32" s="338"/>
      <c r="F32" s="338"/>
      <c r="G32" s="339"/>
      <c r="H32" s="374"/>
      <c r="I32" s="338"/>
      <c r="J32" s="338"/>
      <c r="K32" s="338"/>
      <c r="L32" s="339"/>
      <c r="M32" s="374"/>
      <c r="N32" s="338"/>
      <c r="O32" s="339"/>
    </row>
    <row r="33" spans="2:20" s="145" customFormat="1">
      <c r="B33" s="336" t="s">
        <v>105</v>
      </c>
      <c r="C33" s="270">
        <v>3742.7111719000004</v>
      </c>
      <c r="D33" s="270">
        <v>3293.8063329400002</v>
      </c>
      <c r="E33" s="270">
        <v>2906.5088075700005</v>
      </c>
      <c r="F33" s="270">
        <v>5530.5455387899992</v>
      </c>
      <c r="G33" s="337">
        <v>15473.571851200002</v>
      </c>
      <c r="H33" s="270">
        <v>7649.8695812999995</v>
      </c>
      <c r="I33" s="270">
        <v>6555.9475653805766</v>
      </c>
      <c r="J33" s="270">
        <v>5278.8583583378504</v>
      </c>
      <c r="K33" s="270">
        <v>9544.2482947272656</v>
      </c>
      <c r="L33" s="337">
        <v>29028.923799745691</v>
      </c>
      <c r="M33" s="270">
        <v>10943.278272680926</v>
      </c>
      <c r="N33" s="270">
        <v>8181.1960533102483</v>
      </c>
      <c r="O33" s="337">
        <v>19124.474325991174</v>
      </c>
    </row>
    <row r="34" spans="2:20" s="245" customFormat="1">
      <c r="B34" s="340" t="s">
        <v>310</v>
      </c>
      <c r="C34" s="341">
        <v>4.4468959838929234E-2</v>
      </c>
      <c r="D34" s="341">
        <v>8.217603020548063E-2</v>
      </c>
      <c r="E34" s="341">
        <v>6.3144692088606458E-2</v>
      </c>
      <c r="F34" s="341">
        <v>6.5923630771615227E-2</v>
      </c>
      <c r="G34" s="342">
        <v>6.3671830702349025E-2</v>
      </c>
      <c r="H34" s="375">
        <v>4.1566958844519206E-2</v>
      </c>
      <c r="I34" s="341">
        <v>7.8931224606203082E-2</v>
      </c>
      <c r="J34" s="341">
        <v>8.6307549056800437E-2</v>
      </c>
      <c r="K34" s="341">
        <v>8.5697267068908858E-2</v>
      </c>
      <c r="L34" s="342">
        <v>7.2650716237410845E-2</v>
      </c>
      <c r="M34" s="375">
        <v>6.9633791459337999E-2</v>
      </c>
      <c r="N34" s="341">
        <v>9.5653511321546592E-2</v>
      </c>
      <c r="O34" s="342">
        <v>8.0764681951613362E-2</v>
      </c>
    </row>
    <row r="35" spans="2:20" s="32" customFormat="1">
      <c r="B35" s="224"/>
      <c r="C35" s="344"/>
      <c r="D35" s="344"/>
      <c r="E35" s="344"/>
      <c r="F35" s="344"/>
      <c r="G35" s="339"/>
      <c r="H35" s="376"/>
      <c r="I35" s="344"/>
      <c r="J35" s="344"/>
      <c r="K35" s="344"/>
      <c r="L35" s="339"/>
      <c r="M35" s="376"/>
      <c r="N35" s="344"/>
      <c r="O35" s="339"/>
    </row>
    <row r="36" spans="2:20" s="32" customFormat="1">
      <c r="B36" s="224" t="s">
        <v>74</v>
      </c>
      <c r="C36" s="59">
        <v>166.43447279193288</v>
      </c>
      <c r="D36" s="59">
        <v>270.67192870668083</v>
      </c>
      <c r="E36" s="59">
        <v>183.53060370683042</v>
      </c>
      <c r="F36" s="59">
        <v>364.59364206479574</v>
      </c>
      <c r="G36" s="337">
        <v>985.23064727023984</v>
      </c>
      <c r="H36" s="59">
        <v>317.98181405183647</v>
      </c>
      <c r="I36" s="59">
        <v>517.46896978954453</v>
      </c>
      <c r="J36" s="59">
        <v>455.60532672614505</v>
      </c>
      <c r="K36" s="59">
        <v>817.9159950852204</v>
      </c>
      <c r="L36" s="337">
        <v>2108.9721056527464</v>
      </c>
      <c r="M36" s="59">
        <v>762.02195712136813</v>
      </c>
      <c r="N36" s="59">
        <v>782.56012930910413</v>
      </c>
      <c r="O36" s="337">
        <v>1544.5820864304724</v>
      </c>
    </row>
    <row r="37" spans="2:20" s="32" customFormat="1">
      <c r="B37" s="224" t="s">
        <v>75</v>
      </c>
      <c r="C37" s="59">
        <v>136.62772572000011</v>
      </c>
      <c r="D37" s="59">
        <v>140.55847211000005</v>
      </c>
      <c r="E37" s="59">
        <v>131.51867838000013</v>
      </c>
      <c r="F37" s="59">
        <v>159.17139010959713</v>
      </c>
      <c r="G37" s="337">
        <v>567.87626631959745</v>
      </c>
      <c r="H37" s="59">
        <v>183.95425630999983</v>
      </c>
      <c r="I37" s="59">
        <v>180.3932002348007</v>
      </c>
      <c r="J37" s="59">
        <v>178.76703768696129</v>
      </c>
      <c r="K37" s="59">
        <v>218.29932889176328</v>
      </c>
      <c r="L37" s="337">
        <v>761.41382312352505</v>
      </c>
      <c r="M37" s="59">
        <v>262.48845339651183</v>
      </c>
      <c r="N37" s="59">
        <v>262.04088343537808</v>
      </c>
      <c r="O37" s="337">
        <v>524.52933683188985</v>
      </c>
    </row>
    <row r="38" spans="2:20" s="32" customFormat="1">
      <c r="B38" s="224" t="s">
        <v>76</v>
      </c>
      <c r="C38" s="59">
        <v>94.225641070000009</v>
      </c>
      <c r="D38" s="59">
        <v>95.830315159999998</v>
      </c>
      <c r="E38" s="59">
        <v>73.768047150000001</v>
      </c>
      <c r="F38" s="59">
        <v>98.422335210000014</v>
      </c>
      <c r="G38" s="337">
        <v>362.24633859000005</v>
      </c>
      <c r="H38" s="59">
        <v>77.986500370000002</v>
      </c>
      <c r="I38" s="59">
        <v>77.126239380000001</v>
      </c>
      <c r="J38" s="59">
        <v>73.185991049999984</v>
      </c>
      <c r="K38" s="59">
        <v>87.963981110000006</v>
      </c>
      <c r="L38" s="337">
        <v>316.26271191000001</v>
      </c>
      <c r="M38" s="59">
        <v>70.842170259999989</v>
      </c>
      <c r="N38" s="59">
        <v>73.538163540000014</v>
      </c>
      <c r="O38" s="337">
        <v>144.38033380000002</v>
      </c>
    </row>
    <row r="39" spans="2:20" s="32" customFormat="1">
      <c r="B39" s="227" t="s">
        <v>77</v>
      </c>
      <c r="C39" s="272">
        <v>397.28783958193299</v>
      </c>
      <c r="D39" s="272">
        <v>507.06071597668091</v>
      </c>
      <c r="E39" s="272">
        <v>388.81732923683057</v>
      </c>
      <c r="F39" s="272">
        <v>622.18736738439293</v>
      </c>
      <c r="G39" s="346">
        <v>1915.3532521798375</v>
      </c>
      <c r="H39" s="272">
        <v>579.92257073183634</v>
      </c>
      <c r="I39" s="272">
        <v>774.98840940434525</v>
      </c>
      <c r="J39" s="272">
        <v>707.5583554631063</v>
      </c>
      <c r="K39" s="272">
        <v>1124.1793050869837</v>
      </c>
      <c r="L39" s="346">
        <v>3186.6486406862714</v>
      </c>
      <c r="M39" s="272">
        <v>1095.3525807778801</v>
      </c>
      <c r="N39" s="272">
        <v>1118.1391762844821</v>
      </c>
      <c r="O39" s="346">
        <v>2213.491757062362</v>
      </c>
    </row>
    <row r="40" spans="2:20" s="32" customFormat="1">
      <c r="B40" s="221"/>
      <c r="C40" s="347"/>
      <c r="D40" s="347"/>
      <c r="E40" s="347"/>
      <c r="F40" s="347"/>
      <c r="G40" s="339"/>
      <c r="H40" s="377"/>
      <c r="I40" s="347"/>
      <c r="J40" s="347"/>
      <c r="K40" s="347"/>
      <c r="L40" s="339"/>
      <c r="M40" s="377"/>
      <c r="N40" s="347"/>
      <c r="O40" s="339"/>
    </row>
    <row r="41" spans="2:20" s="32" customFormat="1">
      <c r="B41" s="343" t="s">
        <v>13</v>
      </c>
      <c r="C41" s="59">
        <v>-113.19526034993457</v>
      </c>
      <c r="D41" s="59">
        <v>-366.59122858969681</v>
      </c>
      <c r="E41" s="59">
        <v>-169.61711741983297</v>
      </c>
      <c r="F41" s="59">
        <v>-61.293017179944812</v>
      </c>
      <c r="G41" s="337">
        <v>-710.69662353940907</v>
      </c>
      <c r="H41" s="59">
        <v>-202.86501180235803</v>
      </c>
      <c r="I41" s="59">
        <v>14.003576014851383</v>
      </c>
      <c r="J41" s="59">
        <v>-103.00571864610448</v>
      </c>
      <c r="K41" s="59">
        <v>-54.800453128486765</v>
      </c>
      <c r="L41" s="337">
        <v>-346.66760756209777</v>
      </c>
      <c r="M41" s="59">
        <v>-95.097399020022635</v>
      </c>
      <c r="N41" s="59">
        <v>122.00421854307534</v>
      </c>
      <c r="O41" s="337">
        <v>26.906819523052249</v>
      </c>
    </row>
    <row r="42" spans="2:20" s="42" customFormat="1">
      <c r="B42" s="348" t="s">
        <v>89</v>
      </c>
      <c r="C42" s="349">
        <v>-0.28492002289586871</v>
      </c>
      <c r="D42" s="349">
        <v>-0.72297304255484052</v>
      </c>
      <c r="E42" s="349">
        <v>-0.43623857442968633</v>
      </c>
      <c r="F42" s="349">
        <v>-9.8512153079568135E-2</v>
      </c>
      <c r="G42" s="350">
        <v>-0.37105250570910348</v>
      </c>
      <c r="H42" s="378">
        <v>-0.34981396145066651</v>
      </c>
      <c r="I42" s="349">
        <v>1.8069400580602885E-2</v>
      </c>
      <c r="J42" s="349">
        <v>-0.14557911421834016</v>
      </c>
      <c r="K42" s="349">
        <v>-4.8747075204561396E-2</v>
      </c>
      <c r="L42" s="350">
        <v>-0.10878752151584556</v>
      </c>
      <c r="M42" s="378">
        <v>-8.6818984762411275E-2</v>
      </c>
      <c r="N42" s="349">
        <v>0.10911362478907945</v>
      </c>
      <c r="O42" s="350">
        <v>1.2155825490293067E-2</v>
      </c>
      <c r="T42" s="32"/>
    </row>
    <row r="43" spans="2:20" s="32" customFormat="1" ht="13.5" customHeight="1">
      <c r="B43" s="343"/>
      <c r="C43" s="351"/>
      <c r="D43" s="351"/>
      <c r="E43" s="351"/>
      <c r="F43" s="351"/>
      <c r="G43" s="352"/>
      <c r="H43" s="379"/>
      <c r="I43" s="351"/>
      <c r="J43" s="351"/>
      <c r="K43" s="351"/>
      <c r="L43" s="352"/>
      <c r="M43" s="379"/>
      <c r="N43" s="351"/>
      <c r="O43" s="352"/>
    </row>
    <row r="44" spans="2:20" s="32" customFormat="1">
      <c r="B44" s="343" t="s">
        <v>107</v>
      </c>
      <c r="C44" s="59">
        <v>-6.2420058896136288</v>
      </c>
      <c r="D44" s="59">
        <v>384.57830217015191</v>
      </c>
      <c r="E44" s="59">
        <v>23.827242815086347</v>
      </c>
      <c r="F44" s="59">
        <v>19.326064174026172</v>
      </c>
      <c r="G44" s="337">
        <v>421.48960326965079</v>
      </c>
      <c r="H44" s="59">
        <v>22.40649001149006</v>
      </c>
      <c r="I44" s="59">
        <v>6.6566392493538658</v>
      </c>
      <c r="J44" s="59">
        <v>27.216874320056387</v>
      </c>
      <c r="K44" s="59">
        <v>27.746824194908076</v>
      </c>
      <c r="L44" s="337">
        <v>84.026827775808385</v>
      </c>
      <c r="M44" s="59">
        <v>24.187725437225371</v>
      </c>
      <c r="N44" s="59">
        <v>31.384505622736597</v>
      </c>
      <c r="O44" s="337">
        <v>55.572231059961965</v>
      </c>
      <c r="P44" s="41"/>
    </row>
    <row r="45" spans="2:20" s="32" customFormat="1" ht="22.5">
      <c r="B45" s="345" t="s">
        <v>108</v>
      </c>
      <c r="C45" s="272">
        <v>-119.43726623954819</v>
      </c>
      <c r="D45" s="272">
        <v>17.987073580455103</v>
      </c>
      <c r="E45" s="272">
        <v>-145.78987460474661</v>
      </c>
      <c r="F45" s="272">
        <v>-41.96695300591864</v>
      </c>
      <c r="G45" s="346">
        <v>-289.20702026975823</v>
      </c>
      <c r="H45" s="272">
        <v>-180.45852179086796</v>
      </c>
      <c r="I45" s="272">
        <v>20.660215264205249</v>
      </c>
      <c r="J45" s="272">
        <v>-75.788844326048093</v>
      </c>
      <c r="K45" s="272">
        <v>-27.053628933578693</v>
      </c>
      <c r="L45" s="346">
        <v>-262.64077978628939</v>
      </c>
      <c r="M45" s="272">
        <v>-70.909673582797268</v>
      </c>
      <c r="N45" s="272">
        <v>153.38872416581194</v>
      </c>
      <c r="O45" s="346">
        <v>82.479050583014214</v>
      </c>
    </row>
    <row r="46" spans="2:20" s="42" customFormat="1" ht="22.5">
      <c r="B46" s="234" t="s">
        <v>309</v>
      </c>
      <c r="C46" s="353">
        <v>-0.30063156819809117</v>
      </c>
      <c r="D46" s="353">
        <v>3.5473214575120635E-2</v>
      </c>
      <c r="E46" s="353">
        <v>-0.3749572450664751</v>
      </c>
      <c r="F46" s="353">
        <v>-6.7450667123543639E-2</v>
      </c>
      <c r="G46" s="350">
        <v>-0.15099408944048084</v>
      </c>
      <c r="H46" s="380">
        <v>-0.31117692412477993</v>
      </c>
      <c r="I46" s="353">
        <v>2.6658740974054896E-2</v>
      </c>
      <c r="J46" s="353">
        <v>-0.10711320662229096</v>
      </c>
      <c r="K46" s="353">
        <v>-2.4065225904052211E-2</v>
      </c>
      <c r="L46" s="350">
        <v>-8.2419120963937678E-2</v>
      </c>
      <c r="M46" s="380">
        <v>-6.4736848049821327E-2</v>
      </c>
      <c r="N46" s="353">
        <v>0.13718213923557765</v>
      </c>
      <c r="O46" s="350">
        <v>3.7261964188417117E-2</v>
      </c>
    </row>
    <row r="47" spans="2:20" s="32" customFormat="1">
      <c r="B47" s="224"/>
      <c r="C47" s="232"/>
      <c r="D47" s="232"/>
      <c r="E47" s="232"/>
      <c r="F47" s="232"/>
      <c r="G47" s="233"/>
      <c r="H47" s="383"/>
      <c r="I47" s="232"/>
      <c r="J47" s="232"/>
      <c r="K47" s="232"/>
      <c r="L47" s="233"/>
      <c r="M47" s="383"/>
      <c r="N47" s="232"/>
      <c r="O47" s="233"/>
    </row>
    <row r="48" spans="2:20" s="32" customFormat="1">
      <c r="B48" s="448" t="s">
        <v>109</v>
      </c>
      <c r="C48" s="448"/>
      <c r="D48" s="448"/>
      <c r="E48" s="448"/>
      <c r="F48" s="448"/>
      <c r="G48" s="448"/>
      <c r="H48" s="448"/>
      <c r="I48" s="448"/>
      <c r="J48" s="448"/>
      <c r="K48" s="448"/>
      <c r="L48" s="448"/>
      <c r="M48" s="448"/>
      <c r="N48" s="448"/>
      <c r="O48" s="448"/>
    </row>
    <row r="49" spans="2:18" s="32" customFormat="1">
      <c r="B49" s="356" t="s">
        <v>29</v>
      </c>
      <c r="C49" s="357">
        <v>229.86941395728465</v>
      </c>
      <c r="D49" s="357">
        <v>267.2928209657295</v>
      </c>
      <c r="E49" s="357">
        <v>219.0503004169652</v>
      </c>
      <c r="F49" s="357">
        <v>315.74657957689271</v>
      </c>
      <c r="G49" s="358">
        <v>1031.9591149168721</v>
      </c>
      <c r="H49" s="357">
        <v>382.45517078189556</v>
      </c>
      <c r="I49" s="357">
        <v>443.17911830157738</v>
      </c>
      <c r="J49" s="357">
        <v>432.41384538252481</v>
      </c>
      <c r="K49" s="357">
        <v>589.57603166919898</v>
      </c>
      <c r="L49" s="358">
        <v>1847.6241661351967</v>
      </c>
      <c r="M49" s="357">
        <v>661.84539888803977</v>
      </c>
      <c r="N49" s="357">
        <v>622.65377698482166</v>
      </c>
      <c r="O49" s="358">
        <v>1284.4991758728615</v>
      </c>
    </row>
    <row r="50" spans="2:18" s="32" customFormat="1" ht="43.5">
      <c r="B50" s="235" t="s">
        <v>33</v>
      </c>
      <c r="C50" s="59">
        <v>28.459152226290978</v>
      </c>
      <c r="D50" s="59">
        <v>23.651737352630629</v>
      </c>
      <c r="E50" s="59">
        <v>23.950013735647783</v>
      </c>
      <c r="F50" s="59">
        <v>44.812785669124487</v>
      </c>
      <c r="G50" s="337">
        <v>120.87368898369388</v>
      </c>
      <c r="H50" s="59">
        <v>27.620607166361932</v>
      </c>
      <c r="I50" s="59">
        <v>27.573053260683853</v>
      </c>
      <c r="J50" s="59">
        <v>6.0050711377439043</v>
      </c>
      <c r="K50" s="59">
        <v>50.9357865736904</v>
      </c>
      <c r="L50" s="337">
        <v>112.13451813848009</v>
      </c>
      <c r="M50" s="59">
        <v>50.364934487333144</v>
      </c>
      <c r="N50" s="59">
        <v>32.214294889498149</v>
      </c>
      <c r="O50" s="337">
        <v>82.579229376831293</v>
      </c>
    </row>
    <row r="51" spans="2:18" s="32" customFormat="1">
      <c r="B51" s="235" t="s">
        <v>78</v>
      </c>
      <c r="C51" s="59">
        <v>252.2808424127264</v>
      </c>
      <c r="D51" s="59">
        <v>165.91731765825295</v>
      </c>
      <c r="E51" s="59">
        <v>232.21133483420638</v>
      </c>
      <c r="F51" s="59">
        <v>278.63338026815177</v>
      </c>
      <c r="G51" s="337">
        <v>929.04287517333751</v>
      </c>
      <c r="H51" s="59">
        <v>299.52837897047442</v>
      </c>
      <c r="I51" s="59">
        <v>230.04658092435824</v>
      </c>
      <c r="J51" s="59">
        <v>252.0355623720192</v>
      </c>
      <c r="K51" s="59">
        <v>418.07356340550876</v>
      </c>
      <c r="L51" s="337">
        <v>1199.6840856723607</v>
      </c>
      <c r="M51" s="59">
        <v>378.24936552351301</v>
      </c>
      <c r="N51" s="59">
        <v>223.73030211949347</v>
      </c>
      <c r="O51" s="337">
        <v>601.97966764300645</v>
      </c>
    </row>
    <row r="52" spans="2:18" s="32" customFormat="1" ht="21.75" customHeight="1">
      <c r="B52" s="236" t="s">
        <v>35</v>
      </c>
      <c r="C52" s="271">
        <v>6.1156972251790895</v>
      </c>
      <c r="D52" s="271">
        <v>32.211766419612736</v>
      </c>
      <c r="E52" s="271">
        <v>59.395554854757862</v>
      </c>
      <c r="F52" s="271">
        <v>24.961574876142514</v>
      </c>
      <c r="G52" s="359">
        <v>122.6845933756922</v>
      </c>
      <c r="H52" s="271">
        <v>50.77693560397244</v>
      </c>
      <c r="I52" s="271">
        <v>53.529441653520472</v>
      </c>
      <c r="J52" s="271">
        <v>92.892720896866436</v>
      </c>
      <c r="K52" s="271">
        <v>92.647552372164157</v>
      </c>
      <c r="L52" s="359">
        <v>289.84665052652349</v>
      </c>
      <c r="M52" s="271">
        <v>75.802555461791385</v>
      </c>
      <c r="N52" s="271">
        <v>86.152078124856928</v>
      </c>
      <c r="O52" s="359">
        <v>161.9546335866483</v>
      </c>
    </row>
    <row r="53" spans="2:18" ht="24.75">
      <c r="B53" s="449" t="s">
        <v>341</v>
      </c>
      <c r="C53" s="449"/>
      <c r="D53" s="449"/>
      <c r="E53" s="449"/>
      <c r="F53" s="449"/>
      <c r="G53" s="449"/>
      <c r="H53" s="449"/>
      <c r="I53" s="449"/>
      <c r="J53" s="449"/>
      <c r="K53" s="449"/>
      <c r="L53" s="449"/>
      <c r="M53" s="449"/>
      <c r="N53" s="449"/>
      <c r="O53" s="449"/>
    </row>
    <row r="54" spans="2:18" s="39" customFormat="1">
      <c r="B54" s="365" t="s">
        <v>311</v>
      </c>
      <c r="C54" s="256" t="s">
        <v>63</v>
      </c>
      <c r="D54" s="256" t="s">
        <v>64</v>
      </c>
      <c r="E54" s="256" t="s">
        <v>65</v>
      </c>
      <c r="F54" s="256" t="s">
        <v>66</v>
      </c>
      <c r="G54" s="256" t="s">
        <v>67</v>
      </c>
      <c r="H54" s="256" t="s">
        <v>68</v>
      </c>
      <c r="I54" s="256" t="s">
        <v>69</v>
      </c>
      <c r="J54" s="256" t="s">
        <v>70</v>
      </c>
      <c r="K54" s="256" t="s">
        <v>71</v>
      </c>
      <c r="L54" s="256" t="s">
        <v>4</v>
      </c>
      <c r="M54" s="256" t="s">
        <v>72</v>
      </c>
      <c r="N54" s="256" t="s">
        <v>73</v>
      </c>
      <c r="O54" s="256" t="s">
        <v>3</v>
      </c>
      <c r="R54" s="33"/>
    </row>
    <row r="55" spans="2:18" s="145" customFormat="1">
      <c r="B55" s="336" t="s">
        <v>336</v>
      </c>
      <c r="C55" s="270">
        <v>3166.6403333333301</v>
      </c>
      <c r="D55" s="270">
        <v>3440.2556666666696</v>
      </c>
      <c r="E55" s="270">
        <v>3060.1703333333303</v>
      </c>
      <c r="F55" s="270">
        <v>2946.36</v>
      </c>
      <c r="G55" s="337">
        <v>3153.3565833333328</v>
      </c>
      <c r="H55" s="270">
        <v>3626.6506666666664</v>
      </c>
      <c r="I55" s="270">
        <v>3781.3053333333337</v>
      </c>
      <c r="J55" s="270">
        <v>3459.1480000000001</v>
      </c>
      <c r="K55" s="270">
        <v>3973.4029999999998</v>
      </c>
      <c r="L55" s="337">
        <v>3710.1267499999999</v>
      </c>
      <c r="M55" s="270">
        <v>4023.5903333333335</v>
      </c>
      <c r="N55" s="270">
        <v>4107.9893333333339</v>
      </c>
      <c r="O55" s="337">
        <v>4065.7898333333337</v>
      </c>
    </row>
    <row r="56" spans="2:18" ht="12.75" customHeight="1">
      <c r="B56" s="221"/>
      <c r="C56" s="222"/>
      <c r="D56" s="222"/>
      <c r="E56" s="222"/>
      <c r="F56" s="222"/>
      <c r="G56" s="226"/>
      <c r="H56" s="384"/>
      <c r="I56" s="222"/>
      <c r="J56" s="222"/>
      <c r="K56" s="222"/>
      <c r="L56" s="226"/>
      <c r="M56" s="388"/>
      <c r="N56" s="223"/>
      <c r="O56" s="360"/>
    </row>
    <row r="57" spans="2:18">
      <c r="B57" s="224" t="s">
        <v>110</v>
      </c>
      <c r="C57" s="59">
        <v>4249.3590580251266</v>
      </c>
      <c r="D57" s="59">
        <v>3915.5787821009367</v>
      </c>
      <c r="E57" s="59">
        <v>3118.5901981483003</v>
      </c>
      <c r="F57" s="59">
        <v>3137.3083712864654</v>
      </c>
      <c r="G57" s="337">
        <v>14420.83640956083</v>
      </c>
      <c r="H57" s="59">
        <v>3072.484714999377</v>
      </c>
      <c r="I57" s="59">
        <v>2774.3651574695609</v>
      </c>
      <c r="J57" s="59">
        <v>2250.2232394201405</v>
      </c>
      <c r="K57" s="59">
        <v>2616.4453826724093</v>
      </c>
      <c r="L57" s="337">
        <v>10713.518494561487</v>
      </c>
      <c r="M57" s="59">
        <v>2819.6135364444895</v>
      </c>
      <c r="N57" s="59">
        <v>2826.333321101923</v>
      </c>
      <c r="O57" s="337">
        <v>5645.9468575464125</v>
      </c>
    </row>
    <row r="58" spans="2:18" s="48" customFormat="1">
      <c r="B58" s="231" t="s">
        <v>337</v>
      </c>
      <c r="C58" s="361">
        <v>0.10598841564085038</v>
      </c>
      <c r="D58" s="361">
        <v>0.10712118027337225</v>
      </c>
      <c r="E58" s="361">
        <v>9.7742846568408884E-2</v>
      </c>
      <c r="F58" s="361">
        <v>7.1787528034743101E-2</v>
      </c>
      <c r="G58" s="342">
        <v>9.7072299469247711E-2</v>
      </c>
      <c r="H58" s="385">
        <v>9.7556440132221936E-2</v>
      </c>
      <c r="I58" s="361">
        <v>0.11556169762513827</v>
      </c>
      <c r="J58" s="361">
        <v>0.10374263998522905</v>
      </c>
      <c r="K58" s="361">
        <v>9.308140610889612E-2</v>
      </c>
      <c r="L58" s="342">
        <v>0.10242550416859772</v>
      </c>
      <c r="M58" s="385">
        <v>0.11049519879740932</v>
      </c>
      <c r="N58" s="361">
        <v>0.11815535594495101</v>
      </c>
      <c r="O58" s="342">
        <v>0.11432983591625438</v>
      </c>
    </row>
    <row r="59" spans="2:18">
      <c r="B59" s="224" t="s">
        <v>111</v>
      </c>
      <c r="C59" s="59">
        <v>2.554556588261311</v>
      </c>
      <c r="D59" s="59">
        <v>287.34682313155378</v>
      </c>
      <c r="E59" s="59">
        <v>502.97999623123457</v>
      </c>
      <c r="F59" s="59">
        <v>447.84524119381899</v>
      </c>
      <c r="G59" s="337">
        <v>1240.7266171448687</v>
      </c>
      <c r="H59" s="59">
        <v>442.1931767405195</v>
      </c>
      <c r="I59" s="59">
        <v>454.76626756918228</v>
      </c>
      <c r="J59" s="59">
        <v>375.8640521742725</v>
      </c>
      <c r="K59" s="59">
        <v>395.84200695577528</v>
      </c>
      <c r="L59" s="337">
        <v>1668.6655034397497</v>
      </c>
      <c r="M59" s="59">
        <v>420.20435924138241</v>
      </c>
      <c r="N59" s="59">
        <v>439.97264852839049</v>
      </c>
      <c r="O59" s="337">
        <v>860.1770077697729</v>
      </c>
    </row>
    <row r="60" spans="2:18" s="48" customFormat="1">
      <c r="B60" s="231" t="s">
        <v>338</v>
      </c>
      <c r="C60" s="361">
        <v>-6.0662626061734753E-2</v>
      </c>
      <c r="D60" s="361">
        <v>0.12706700289976186</v>
      </c>
      <c r="E60" s="361">
        <v>0.12466478290623338</v>
      </c>
      <c r="F60" s="361">
        <v>0.12791598516814787</v>
      </c>
      <c r="G60" s="342">
        <v>0.12601308668893577</v>
      </c>
      <c r="H60" s="385">
        <v>0.13410092016537078</v>
      </c>
      <c r="I60" s="361">
        <v>0.13129850768014928</v>
      </c>
      <c r="J60" s="361">
        <v>0.13889000325380857</v>
      </c>
      <c r="K60" s="361">
        <v>0.13824301108149514</v>
      </c>
      <c r="L60" s="342">
        <v>0.13539849303812129</v>
      </c>
      <c r="M60" s="385">
        <v>0.15443763875211136</v>
      </c>
      <c r="N60" s="361">
        <v>0.15068197653224574</v>
      </c>
      <c r="O60" s="342">
        <v>0.15251665197970676</v>
      </c>
    </row>
    <row r="61" spans="2:18" ht="8.25" customHeight="1">
      <c r="B61" s="231"/>
      <c r="C61" s="362"/>
      <c r="D61" s="363"/>
      <c r="E61" s="363"/>
      <c r="F61" s="363"/>
      <c r="G61" s="364"/>
      <c r="H61" s="386"/>
      <c r="I61" s="363"/>
      <c r="J61" s="363"/>
      <c r="K61" s="363"/>
      <c r="L61" s="364"/>
      <c r="M61" s="386"/>
      <c r="N61" s="363"/>
      <c r="O61" s="364"/>
    </row>
    <row r="62" spans="2:18">
      <c r="B62" s="336" t="s">
        <v>112</v>
      </c>
      <c r="C62" s="270">
        <v>4251.9136146133878</v>
      </c>
      <c r="D62" s="270">
        <v>4202.9256052324899</v>
      </c>
      <c r="E62" s="270">
        <v>3621.5701943795348</v>
      </c>
      <c r="F62" s="270">
        <v>3585.1536124802847</v>
      </c>
      <c r="G62" s="337">
        <v>15661.563026705699</v>
      </c>
      <c r="H62" s="270">
        <v>3514.6778917398969</v>
      </c>
      <c r="I62" s="270">
        <v>3229.1314250387436</v>
      </c>
      <c r="J62" s="270">
        <v>2626.0872915944133</v>
      </c>
      <c r="K62" s="270">
        <v>3012.2873896281849</v>
      </c>
      <c r="L62" s="337">
        <v>12382.183998001239</v>
      </c>
      <c r="M62" s="270">
        <v>3239.8178956858719</v>
      </c>
      <c r="N62" s="270">
        <v>3266.3059696303135</v>
      </c>
      <c r="O62" s="337">
        <v>6506.1238653161854</v>
      </c>
    </row>
    <row r="63" spans="2:18" s="48" customFormat="1">
      <c r="B63" s="340" t="s">
        <v>310</v>
      </c>
      <c r="C63" s="341">
        <v>0.10588829142500111</v>
      </c>
      <c r="D63" s="341">
        <v>0.1084848419949367</v>
      </c>
      <c r="E63" s="341">
        <v>0.10148188646296948</v>
      </c>
      <c r="F63" s="341">
        <v>7.8798904711949502E-2</v>
      </c>
      <c r="G63" s="342">
        <v>9.936502114481513E-2</v>
      </c>
      <c r="H63" s="375">
        <v>0.10215422127062063</v>
      </c>
      <c r="I63" s="341">
        <v>0.11777795005657239</v>
      </c>
      <c r="J63" s="341">
        <v>0.10877317740249394</v>
      </c>
      <c r="K63" s="341">
        <v>9.9016052454809392E-2</v>
      </c>
      <c r="L63" s="342">
        <v>0.10686905702492405</v>
      </c>
      <c r="M63" s="375">
        <v>0.11619453296346111</v>
      </c>
      <c r="N63" s="341">
        <v>0.12253670403068767</v>
      </c>
      <c r="O63" s="342">
        <v>0.11937852878741581</v>
      </c>
    </row>
    <row r="64" spans="2:18" ht="13.5" customHeight="1">
      <c r="B64" s="224"/>
      <c r="C64" s="225"/>
      <c r="D64" s="225"/>
      <c r="E64" s="225"/>
      <c r="F64" s="225"/>
      <c r="G64" s="226"/>
      <c r="H64" s="387"/>
      <c r="I64" s="225"/>
      <c r="J64" s="225"/>
      <c r="K64" s="225"/>
      <c r="L64" s="226"/>
      <c r="M64" s="387"/>
      <c r="N64" s="225"/>
      <c r="O64" s="226"/>
    </row>
    <row r="65" spans="2:17">
      <c r="B65" s="221" t="s">
        <v>10</v>
      </c>
      <c r="C65" s="225"/>
      <c r="D65" s="225"/>
      <c r="E65" s="225"/>
      <c r="F65" s="225"/>
      <c r="G65" s="226"/>
      <c r="H65" s="387"/>
      <c r="I65" s="225"/>
      <c r="J65" s="225"/>
      <c r="K65" s="225"/>
      <c r="L65" s="226"/>
      <c r="M65" s="387"/>
      <c r="N65" s="225"/>
      <c r="O65" s="226"/>
    </row>
    <row r="66" spans="2:17">
      <c r="B66" s="224" t="s">
        <v>113</v>
      </c>
      <c r="C66" s="59">
        <v>450.38283404917956</v>
      </c>
      <c r="D66" s="59">
        <v>419.44142059202579</v>
      </c>
      <c r="E66" s="59">
        <v>304.81988324735318</v>
      </c>
      <c r="F66" s="59">
        <v>225.21961265736135</v>
      </c>
      <c r="G66" s="337">
        <v>1399.8637505459199</v>
      </c>
      <c r="H66" s="59">
        <v>299.74067115600371</v>
      </c>
      <c r="I66" s="59">
        <v>320.61034742921652</v>
      </c>
      <c r="J66" s="59">
        <v>233.44409941355951</v>
      </c>
      <c r="K66" s="59">
        <v>243.54241522627663</v>
      </c>
      <c r="L66" s="337">
        <v>1097.3375332250564</v>
      </c>
      <c r="M66" s="59">
        <v>311.55375824130022</v>
      </c>
      <c r="N66" s="59">
        <v>333.94641957387324</v>
      </c>
      <c r="O66" s="337">
        <v>645.5001778151734</v>
      </c>
    </row>
    <row r="67" spans="2:17">
      <c r="B67" s="224" t="s">
        <v>114</v>
      </c>
      <c r="C67" s="59">
        <v>271.00294021146243</v>
      </c>
      <c r="D67" s="59">
        <v>258.92900470887685</v>
      </c>
      <c r="E67" s="59">
        <v>230.65217880568392</v>
      </c>
      <c r="F67" s="59">
        <v>232.26060803072687</v>
      </c>
      <c r="G67" s="337">
        <v>992.84473175674998</v>
      </c>
      <c r="H67" s="59">
        <v>273.3491978669918</v>
      </c>
      <c r="I67" s="59">
        <v>269.50295911067747</v>
      </c>
      <c r="J67" s="59">
        <v>253.69245380667141</v>
      </c>
      <c r="K67" s="59">
        <v>281.83342648596232</v>
      </c>
      <c r="L67" s="337">
        <v>1078.3780372703029</v>
      </c>
      <c r="M67" s="59">
        <v>290.41957911391364</v>
      </c>
      <c r="N67" s="59">
        <v>309.9136282099638</v>
      </c>
      <c r="O67" s="337">
        <v>600.33320732387745</v>
      </c>
    </row>
    <row r="68" spans="2:17">
      <c r="B68" s="224" t="s">
        <v>76</v>
      </c>
      <c r="C68" s="59">
        <v>59.937108318850669</v>
      </c>
      <c r="D68" s="59">
        <v>58.997919658715134</v>
      </c>
      <c r="E68" s="59">
        <v>48.689816541738821</v>
      </c>
      <c r="F68" s="59">
        <v>40.013886690696374</v>
      </c>
      <c r="G68" s="337">
        <v>207.638731210001</v>
      </c>
      <c r="H68" s="59">
        <v>38.090859376291291</v>
      </c>
      <c r="I68" s="59">
        <v>43.848191212475925</v>
      </c>
      <c r="J68" s="59">
        <v>34.91651331966856</v>
      </c>
      <c r="K68" s="59">
        <v>34.858838228298588</v>
      </c>
      <c r="L68" s="337">
        <v>151.71440213673438</v>
      </c>
      <c r="M68" s="59">
        <v>41.172118628172306</v>
      </c>
      <c r="N68" s="59">
        <v>48.874335340323192</v>
      </c>
      <c r="O68" s="337">
        <v>90.046453968495499</v>
      </c>
    </row>
    <row r="69" spans="2:17">
      <c r="B69" s="227" t="s">
        <v>115</v>
      </c>
      <c r="C69" s="272">
        <v>781.32288257949256</v>
      </c>
      <c r="D69" s="272">
        <v>737.36834495961773</v>
      </c>
      <c r="E69" s="272">
        <v>584.161878594776</v>
      </c>
      <c r="F69" s="272">
        <v>497.49410737878463</v>
      </c>
      <c r="G69" s="346">
        <v>2600.3472135126708</v>
      </c>
      <c r="H69" s="272">
        <v>611.18072839928686</v>
      </c>
      <c r="I69" s="272">
        <v>633.96149775236995</v>
      </c>
      <c r="J69" s="272">
        <v>522.05306653989942</v>
      </c>
      <c r="K69" s="272">
        <v>560.2346799405376</v>
      </c>
      <c r="L69" s="346">
        <v>2327.4299726320937</v>
      </c>
      <c r="M69" s="272">
        <v>643.14545598338611</v>
      </c>
      <c r="N69" s="272">
        <v>692.73438312416022</v>
      </c>
      <c r="O69" s="346">
        <v>1335.8798391075463</v>
      </c>
    </row>
    <row r="70" spans="2:17">
      <c r="B70" s="224" t="s">
        <v>116</v>
      </c>
      <c r="C70" s="59">
        <v>-0.15496611106723682</v>
      </c>
      <c r="D70" s="59">
        <v>36.512299608094501</v>
      </c>
      <c r="E70" s="59">
        <v>62.703892036344939</v>
      </c>
      <c r="F70" s="59">
        <v>57.286565230174155</v>
      </c>
      <c r="G70" s="337">
        <v>156.34779076354636</v>
      </c>
      <c r="H70" s="59">
        <v>59.298511891752099</v>
      </c>
      <c r="I70" s="59">
        <v>59.710132275105103</v>
      </c>
      <c r="J70" s="59">
        <v>52.203759429474381</v>
      </c>
      <c r="K70" s="59">
        <v>54.722390954108519</v>
      </c>
      <c r="L70" s="337">
        <v>225.93479455044013</v>
      </c>
      <c r="M70" s="59">
        <v>64.895369034583041</v>
      </c>
      <c r="N70" s="59">
        <v>66.295948300384936</v>
      </c>
      <c r="O70" s="337">
        <v>131.19131733496798</v>
      </c>
    </row>
    <row r="71" spans="2:17">
      <c r="B71" s="224" t="s">
        <v>298</v>
      </c>
      <c r="C71" s="59">
        <v>-1.8909615839287658E-2</v>
      </c>
      <c r="D71" s="59">
        <v>21.799290273935721</v>
      </c>
      <c r="E71" s="59">
        <v>30.549113132149323</v>
      </c>
      <c r="F71" s="59">
        <v>30.031986378639463</v>
      </c>
      <c r="G71" s="337">
        <v>82.361480168885222</v>
      </c>
      <c r="H71" s="59">
        <v>28.603542211701129</v>
      </c>
      <c r="I71" s="59">
        <v>28.447595277988849</v>
      </c>
      <c r="J71" s="59">
        <v>25.453156063950285</v>
      </c>
      <c r="K71" s="59">
        <v>28.193806893656252</v>
      </c>
      <c r="L71" s="337">
        <v>110.69810044729653</v>
      </c>
      <c r="M71" s="59">
        <v>28.42966508851601</v>
      </c>
      <c r="N71" s="59">
        <v>29.224042085787929</v>
      </c>
      <c r="O71" s="337">
        <v>57.653707174303939</v>
      </c>
    </row>
    <row r="72" spans="2:17">
      <c r="B72" s="224" t="s">
        <v>76</v>
      </c>
      <c r="C72" s="59">
        <v>0</v>
      </c>
      <c r="D72" s="59">
        <v>0</v>
      </c>
      <c r="E72" s="59">
        <v>0</v>
      </c>
      <c r="F72" s="59">
        <v>0</v>
      </c>
      <c r="G72" s="337">
        <v>0</v>
      </c>
      <c r="H72" s="59">
        <v>0</v>
      </c>
      <c r="I72" s="59">
        <v>0</v>
      </c>
      <c r="J72" s="59">
        <v>0</v>
      </c>
      <c r="K72" s="59">
        <v>0</v>
      </c>
      <c r="L72" s="337">
        <v>0</v>
      </c>
      <c r="M72" s="59">
        <v>0</v>
      </c>
      <c r="N72" s="59">
        <v>0</v>
      </c>
      <c r="O72" s="337">
        <v>0</v>
      </c>
    </row>
    <row r="73" spans="2:17">
      <c r="B73" s="227" t="s">
        <v>117</v>
      </c>
      <c r="C73" s="272">
        <v>-0.17387572690652447</v>
      </c>
      <c r="D73" s="272">
        <v>58.311589882030219</v>
      </c>
      <c r="E73" s="272">
        <v>93.253005168494269</v>
      </c>
      <c r="F73" s="272">
        <v>87.318551608813621</v>
      </c>
      <c r="G73" s="346">
        <v>238.70927093243159</v>
      </c>
      <c r="H73" s="272">
        <v>87.902054103453224</v>
      </c>
      <c r="I73" s="272">
        <v>88.157727553093949</v>
      </c>
      <c r="J73" s="272">
        <v>77.656915493424663</v>
      </c>
      <c r="K73" s="272">
        <v>82.916197847764778</v>
      </c>
      <c r="L73" s="346">
        <v>336.63289499773657</v>
      </c>
      <c r="M73" s="272">
        <v>93.325034123099044</v>
      </c>
      <c r="N73" s="272">
        <v>95.519990386172864</v>
      </c>
      <c r="O73" s="346">
        <v>188.84502450927192</v>
      </c>
    </row>
    <row r="74" spans="2:17">
      <c r="B74" s="224" t="s">
        <v>74</v>
      </c>
      <c r="C74" s="59">
        <v>450.2278679381123</v>
      </c>
      <c r="D74" s="59">
        <v>455.95372020012036</v>
      </c>
      <c r="E74" s="59">
        <v>367.52377528369823</v>
      </c>
      <c r="F74" s="59">
        <v>282.5061778875355</v>
      </c>
      <c r="G74" s="337">
        <v>1556.2115413094666</v>
      </c>
      <c r="H74" s="59">
        <v>359.03918304775584</v>
      </c>
      <c r="I74" s="59">
        <v>380.3204797043216</v>
      </c>
      <c r="J74" s="59">
        <v>285.64785884303393</v>
      </c>
      <c r="K74" s="59">
        <v>298.26480618038522</v>
      </c>
      <c r="L74" s="337">
        <v>1323.2723277754965</v>
      </c>
      <c r="M74" s="59">
        <v>376.44912727588326</v>
      </c>
      <c r="N74" s="59">
        <v>400.24236787425804</v>
      </c>
      <c r="O74" s="337">
        <v>776.69149515014124</v>
      </c>
      <c r="Q74" s="39"/>
    </row>
    <row r="75" spans="2:17">
      <c r="B75" s="224" t="s">
        <v>299</v>
      </c>
      <c r="C75" s="59">
        <v>270.98403059562315</v>
      </c>
      <c r="D75" s="59">
        <v>280.7282949828126</v>
      </c>
      <c r="E75" s="59">
        <v>261.20129193783322</v>
      </c>
      <c r="F75" s="59">
        <v>262.29259440936636</v>
      </c>
      <c r="G75" s="337">
        <v>1075.2062119256352</v>
      </c>
      <c r="H75" s="59">
        <v>301.9527400786929</v>
      </c>
      <c r="I75" s="59">
        <v>297.95055438866626</v>
      </c>
      <c r="J75" s="59">
        <v>279.14560987062168</v>
      </c>
      <c r="K75" s="59">
        <v>310.02723337961856</v>
      </c>
      <c r="L75" s="337">
        <v>1189.0761377175995</v>
      </c>
      <c r="M75" s="59">
        <v>318.8492442024297</v>
      </c>
      <c r="N75" s="59">
        <v>339.13767029575178</v>
      </c>
      <c r="O75" s="337">
        <v>657.98691449818148</v>
      </c>
      <c r="Q75" s="39"/>
    </row>
    <row r="76" spans="2:17">
      <c r="B76" s="224" t="s">
        <v>76</v>
      </c>
      <c r="C76" s="59">
        <v>59.937108318850669</v>
      </c>
      <c r="D76" s="59">
        <v>58.997919658715134</v>
      </c>
      <c r="E76" s="59">
        <v>48.689816541738821</v>
      </c>
      <c r="F76" s="59">
        <v>40.013886690696374</v>
      </c>
      <c r="G76" s="337">
        <v>207.638731210001</v>
      </c>
      <c r="H76" s="59">
        <v>38.090859376291291</v>
      </c>
      <c r="I76" s="59">
        <v>43.848191212475925</v>
      </c>
      <c r="J76" s="59">
        <v>34.91651331966856</v>
      </c>
      <c r="K76" s="59">
        <v>34.858838228298588</v>
      </c>
      <c r="L76" s="337">
        <v>151.71440213673438</v>
      </c>
      <c r="M76" s="59">
        <v>41.172118628172306</v>
      </c>
      <c r="N76" s="59">
        <v>48.874335340323192</v>
      </c>
      <c r="O76" s="337">
        <v>90.046453968495499</v>
      </c>
      <c r="Q76" s="39"/>
    </row>
    <row r="77" spans="2:17">
      <c r="B77" s="227" t="s">
        <v>77</v>
      </c>
      <c r="C77" s="272">
        <v>781.14900685258601</v>
      </c>
      <c r="D77" s="272">
        <v>795.67993484164799</v>
      </c>
      <c r="E77" s="272">
        <v>677.41488376327015</v>
      </c>
      <c r="F77" s="272">
        <v>584.8126589875983</v>
      </c>
      <c r="G77" s="346">
        <v>2839.0564844451028</v>
      </c>
      <c r="H77" s="272">
        <v>699.08278250273997</v>
      </c>
      <c r="I77" s="272">
        <v>722.11922530546383</v>
      </c>
      <c r="J77" s="272">
        <v>599.70998203332408</v>
      </c>
      <c r="K77" s="272">
        <v>643.15087778830241</v>
      </c>
      <c r="L77" s="346">
        <v>2664.0628676298306</v>
      </c>
      <c r="M77" s="272">
        <v>736.47049010648516</v>
      </c>
      <c r="N77" s="272">
        <v>788.25437351033304</v>
      </c>
      <c r="O77" s="346">
        <v>1524.7248636168183</v>
      </c>
      <c r="Q77" s="39"/>
    </row>
    <row r="78" spans="2:17">
      <c r="B78" s="221"/>
      <c r="C78" s="228"/>
      <c r="D78" s="228"/>
      <c r="E78" s="228"/>
      <c r="F78" s="228"/>
      <c r="G78" s="226"/>
      <c r="H78" s="388"/>
      <c r="I78" s="223"/>
      <c r="J78" s="223"/>
      <c r="K78" s="223"/>
      <c r="L78" s="226"/>
      <c r="M78" s="389"/>
      <c r="N78" s="228"/>
      <c r="O78" s="226"/>
      <c r="Q78" s="39"/>
    </row>
    <row r="79" spans="2:17">
      <c r="B79" s="343" t="s">
        <v>13</v>
      </c>
      <c r="C79" s="59">
        <v>243.65008943236001</v>
      </c>
      <c r="D79" s="59">
        <v>229.48151002374365</v>
      </c>
      <c r="E79" s="59">
        <v>173.51063324014635</v>
      </c>
      <c r="F79" s="59">
        <v>134.70980813361206</v>
      </c>
      <c r="G79" s="337">
        <v>781.35204082986229</v>
      </c>
      <c r="H79" s="59">
        <v>150.61083712810284</v>
      </c>
      <c r="I79" s="59">
        <v>235.85567393799118</v>
      </c>
      <c r="J79" s="59">
        <v>173.42451252523341</v>
      </c>
      <c r="K79" s="59">
        <v>197.56051342978952</v>
      </c>
      <c r="L79" s="337">
        <v>757.45153702111736</v>
      </c>
      <c r="M79" s="59">
        <v>201.95609784912088</v>
      </c>
      <c r="N79" s="59">
        <v>239.95311502880301</v>
      </c>
      <c r="O79" s="337">
        <v>441.90921287792389</v>
      </c>
      <c r="Q79" s="39"/>
    </row>
    <row r="80" spans="2:17" s="48" customFormat="1">
      <c r="B80" s="348" t="s">
        <v>89</v>
      </c>
      <c r="C80" s="349">
        <v>0.31191243577723737</v>
      </c>
      <c r="D80" s="349">
        <v>0.28840932135534353</v>
      </c>
      <c r="E80" s="349">
        <v>0.2561364348480738</v>
      </c>
      <c r="F80" s="349">
        <v>0.23034694284288526</v>
      </c>
      <c r="G80" s="350">
        <v>0.2752153911381508</v>
      </c>
      <c r="H80" s="378">
        <v>0.21544063292320112</v>
      </c>
      <c r="I80" s="349">
        <v>0.32661597375173307</v>
      </c>
      <c r="J80" s="349">
        <v>0.28918063350760892</v>
      </c>
      <c r="K80" s="349">
        <v>0.30717599905821469</v>
      </c>
      <c r="L80" s="350">
        <v>0.28432194533570015</v>
      </c>
      <c r="M80" s="378">
        <v>0.27422157515085277</v>
      </c>
      <c r="N80" s="349">
        <v>0.30441076268339606</v>
      </c>
      <c r="O80" s="350">
        <v>0.289828823168572</v>
      </c>
      <c r="Q80" s="49"/>
    </row>
    <row r="81" spans="2:20" s="48" customFormat="1" ht="13.5" customHeight="1">
      <c r="B81" s="343"/>
      <c r="C81" s="351"/>
      <c r="D81" s="351"/>
      <c r="E81" s="351"/>
      <c r="F81" s="351"/>
      <c r="G81" s="352"/>
      <c r="H81" s="379"/>
      <c r="I81" s="351"/>
      <c r="J81" s="351"/>
      <c r="K81" s="351"/>
      <c r="L81" s="352"/>
      <c r="M81" s="379"/>
      <c r="N81" s="351"/>
      <c r="O81" s="352"/>
      <c r="Q81" s="49"/>
    </row>
    <row r="82" spans="2:20">
      <c r="B82" s="343" t="s">
        <v>107</v>
      </c>
      <c r="C82" s="59">
        <v>3.6719232683187797</v>
      </c>
      <c r="D82" s="59">
        <v>3.9460525340286186</v>
      </c>
      <c r="E82" s="59">
        <v>4.3110663509235261</v>
      </c>
      <c r="F82" s="59">
        <v>4.5610186006311908</v>
      </c>
      <c r="G82" s="337">
        <v>16.490060753902114</v>
      </c>
      <c r="H82" s="59">
        <v>3.4395185900187868</v>
      </c>
      <c r="I82" s="59">
        <v>5.3319609082859607</v>
      </c>
      <c r="J82" s="59">
        <v>4.3718556465082559</v>
      </c>
      <c r="K82" s="59">
        <v>5.9425436636714037</v>
      </c>
      <c r="L82" s="337">
        <v>19.085878808484409</v>
      </c>
      <c r="M82" s="59">
        <v>4.3772713895851485</v>
      </c>
      <c r="N82" s="59">
        <v>8.7636503600387243</v>
      </c>
      <c r="O82" s="337">
        <v>13.140921749623873</v>
      </c>
      <c r="Q82" s="39"/>
      <c r="S82" s="218"/>
    </row>
    <row r="83" spans="2:20" ht="22.5">
      <c r="B83" s="345" t="s">
        <v>108</v>
      </c>
      <c r="C83" s="272">
        <v>247.32201270067878</v>
      </c>
      <c r="D83" s="272">
        <v>233.42756255777226</v>
      </c>
      <c r="E83" s="272">
        <v>177.82169959106989</v>
      </c>
      <c r="F83" s="272">
        <v>139.27082673424326</v>
      </c>
      <c r="G83" s="346">
        <v>797.84210158376436</v>
      </c>
      <c r="H83" s="272">
        <v>154.05035571812164</v>
      </c>
      <c r="I83" s="272">
        <v>241.18763484627715</v>
      </c>
      <c r="J83" s="272">
        <v>177.79636817174168</v>
      </c>
      <c r="K83" s="272">
        <v>203.50305709346094</v>
      </c>
      <c r="L83" s="346">
        <v>776.53741582960174</v>
      </c>
      <c r="M83" s="272">
        <v>206.33336923870604</v>
      </c>
      <c r="N83" s="272">
        <v>248.71676538884174</v>
      </c>
      <c r="O83" s="346">
        <v>455.05013462754778</v>
      </c>
      <c r="Q83" s="39"/>
    </row>
    <row r="84" spans="2:20" ht="22.5">
      <c r="B84" s="234" t="s">
        <v>309</v>
      </c>
      <c r="C84" s="353">
        <v>0.3166131052220002</v>
      </c>
      <c r="D84" s="353">
        <v>0.29336866789813892</v>
      </c>
      <c r="E84" s="353">
        <v>0.26250043194092498</v>
      </c>
      <c r="F84" s="353">
        <v>0.23814605343075632</v>
      </c>
      <c r="G84" s="350">
        <v>0.28102368021033003</v>
      </c>
      <c r="H84" s="380">
        <v>0.22036067769630394</v>
      </c>
      <c r="I84" s="353">
        <v>0.33399974186292064</v>
      </c>
      <c r="J84" s="353">
        <v>0.29647058327913917</v>
      </c>
      <c r="K84" s="353">
        <v>0.31641573403938567</v>
      </c>
      <c r="L84" s="350">
        <v>0.2914861451901371</v>
      </c>
      <c r="M84" s="380">
        <v>0.28016515530564245</v>
      </c>
      <c r="N84" s="353">
        <v>0.31552855746455477</v>
      </c>
      <c r="O84" s="350">
        <v>0.29844737597320858</v>
      </c>
      <c r="Q84" s="39"/>
    </row>
    <row r="85" spans="2:20">
      <c r="B85" s="224"/>
      <c r="C85" s="232"/>
      <c r="D85" s="232"/>
      <c r="E85" s="232"/>
      <c r="F85" s="232"/>
      <c r="G85" s="233"/>
      <c r="H85" s="383"/>
      <c r="I85" s="232"/>
      <c r="J85" s="232"/>
      <c r="K85" s="232"/>
      <c r="L85" s="233"/>
      <c r="M85" s="383"/>
      <c r="N85" s="232"/>
      <c r="O85" s="233"/>
      <c r="Q85" s="39"/>
    </row>
    <row r="86" spans="2:20">
      <c r="B86" s="448" t="s">
        <v>109</v>
      </c>
      <c r="C86" s="448"/>
      <c r="D86" s="448"/>
      <c r="E86" s="448"/>
      <c r="F86" s="448"/>
      <c r="G86" s="448"/>
      <c r="H86" s="448"/>
      <c r="I86" s="448"/>
      <c r="J86" s="448"/>
      <c r="K86" s="448"/>
      <c r="L86" s="448"/>
      <c r="M86" s="448"/>
      <c r="N86" s="448"/>
      <c r="O86" s="448"/>
      <c r="Q86" s="39"/>
    </row>
    <row r="87" spans="2:20">
      <c r="B87" s="356" t="s">
        <v>29</v>
      </c>
      <c r="C87" s="357">
        <v>270.72927316840588</v>
      </c>
      <c r="D87" s="357">
        <v>289.33355113499852</v>
      </c>
      <c r="E87" s="357">
        <v>258.84099593406967</v>
      </c>
      <c r="F87" s="357">
        <v>224.01747737172619</v>
      </c>
      <c r="G87" s="358">
        <v>1042.9212976092003</v>
      </c>
      <c r="H87" s="357">
        <v>267.19586161983472</v>
      </c>
      <c r="I87" s="357">
        <v>259.62395273453626</v>
      </c>
      <c r="J87" s="357">
        <v>204.4910954675801</v>
      </c>
      <c r="K87" s="357">
        <v>214.62500016734111</v>
      </c>
      <c r="L87" s="358">
        <v>945.9359099892921</v>
      </c>
      <c r="M87" s="357">
        <v>264.26630770794964</v>
      </c>
      <c r="N87" s="357">
        <v>275.03359709756973</v>
      </c>
      <c r="O87" s="358">
        <v>539.29990480551942</v>
      </c>
      <c r="Q87" s="39"/>
    </row>
    <row r="88" spans="2:20" s="32" customFormat="1" ht="43.5">
      <c r="B88" s="235" t="s">
        <v>33</v>
      </c>
      <c r="C88" s="59">
        <v>49.052363189826686</v>
      </c>
      <c r="D88" s="59">
        <v>46.802577620288723</v>
      </c>
      <c r="E88" s="59">
        <v>35.123553066668578</v>
      </c>
      <c r="F88" s="59">
        <v>29.917290533903444</v>
      </c>
      <c r="G88" s="337">
        <v>160.89578441068744</v>
      </c>
      <c r="H88" s="59">
        <v>40.052668860065886</v>
      </c>
      <c r="I88" s="59">
        <v>41.792956320534657</v>
      </c>
      <c r="J88" s="59">
        <v>32.014380720183397</v>
      </c>
      <c r="K88" s="59">
        <v>20.688248741579372</v>
      </c>
      <c r="L88" s="337">
        <v>134.5482546423633</v>
      </c>
      <c r="M88" s="59">
        <v>35.682915582158614</v>
      </c>
      <c r="N88" s="59">
        <v>37.233585899337989</v>
      </c>
      <c r="O88" s="337">
        <v>72.916501481496596</v>
      </c>
    </row>
    <row r="89" spans="2:20">
      <c r="B89" s="235" t="s">
        <v>78</v>
      </c>
      <c r="C89" s="59">
        <v>149.30622274543126</v>
      </c>
      <c r="D89" s="59">
        <v>164.11771881781101</v>
      </c>
      <c r="E89" s="59">
        <v>140.23092455219444</v>
      </c>
      <c r="F89" s="59">
        <v>150.8535535942645</v>
      </c>
      <c r="G89" s="337">
        <v>604.50841970970123</v>
      </c>
      <c r="H89" s="59">
        <v>159.43013535624479</v>
      </c>
      <c r="I89" s="59">
        <v>136.16127109641738</v>
      </c>
      <c r="J89" s="59">
        <v>115.78191557554301</v>
      </c>
      <c r="K89" s="59">
        <v>130.3984772372757</v>
      </c>
      <c r="L89" s="337">
        <v>541.77179926548092</v>
      </c>
      <c r="M89" s="59">
        <v>153.40648428038057</v>
      </c>
      <c r="N89" s="59">
        <v>143.41575044971469</v>
      </c>
      <c r="O89" s="337">
        <v>296.82223473009526</v>
      </c>
      <c r="Q89" s="39"/>
    </row>
    <row r="90" spans="2:20" ht="21.75" customHeight="1">
      <c r="B90" s="236" t="s">
        <v>35</v>
      </c>
      <c r="C90" s="271">
        <v>64.739135048243355</v>
      </c>
      <c r="D90" s="271">
        <v>61.998524710777495</v>
      </c>
      <c r="E90" s="271">
        <v>65.397710619267571</v>
      </c>
      <c r="F90" s="271">
        <v>40.75351075346093</v>
      </c>
      <c r="G90" s="359">
        <v>232.88888113174937</v>
      </c>
      <c r="H90" s="271">
        <v>78.353760948472967</v>
      </c>
      <c r="I90" s="271">
        <v>43.353410307698439</v>
      </c>
      <c r="J90" s="271">
        <v>69.626222098275875</v>
      </c>
      <c r="K90" s="271">
        <v>73.936094548645315</v>
      </c>
      <c r="L90" s="359">
        <v>265.26948790309257</v>
      </c>
      <c r="M90" s="271">
        <v>76.781413297290342</v>
      </c>
      <c r="N90" s="271">
        <v>83.854674674868832</v>
      </c>
      <c r="O90" s="359">
        <v>160.63608797215917</v>
      </c>
      <c r="Q90" s="39"/>
    </row>
    <row r="91" spans="2:20" ht="13.5" customHeight="1">
      <c r="B91" s="433" t="s">
        <v>356</v>
      </c>
      <c r="C91" s="433"/>
      <c r="D91" s="433"/>
      <c r="E91" s="433"/>
      <c r="F91" s="433"/>
      <c r="G91" s="433"/>
      <c r="H91" s="433"/>
      <c r="I91" s="433"/>
      <c r="J91" s="433"/>
      <c r="K91" s="433"/>
      <c r="L91" s="433"/>
      <c r="M91" s="433"/>
      <c r="N91" s="433"/>
      <c r="O91" s="433"/>
      <c r="Q91" s="39"/>
    </row>
    <row r="92" spans="2:20" ht="42.75" customHeight="1">
      <c r="B92" s="198"/>
      <c r="C92" s="57"/>
      <c r="D92" s="57"/>
      <c r="E92" s="57"/>
      <c r="F92" s="57"/>
      <c r="G92" s="217"/>
      <c r="H92" s="57"/>
      <c r="I92" s="57"/>
      <c r="J92" s="57"/>
      <c r="K92" s="57"/>
      <c r="L92" s="217"/>
      <c r="M92" s="57"/>
      <c r="N92" s="57"/>
      <c r="O92" s="217"/>
      <c r="Q92" s="39"/>
    </row>
    <row r="93" spans="2:20" ht="13.5" customHeight="1">
      <c r="B93" s="449" t="s">
        <v>342</v>
      </c>
      <c r="C93" s="449"/>
      <c r="D93" s="449"/>
      <c r="E93" s="449"/>
      <c r="F93" s="449"/>
      <c r="G93" s="449"/>
      <c r="H93" s="449"/>
      <c r="I93" s="449"/>
      <c r="J93" s="449"/>
      <c r="K93" s="449"/>
      <c r="L93" s="449"/>
      <c r="M93" s="449"/>
      <c r="N93" s="449"/>
      <c r="O93" s="449"/>
      <c r="Q93" s="39"/>
    </row>
    <row r="94" spans="2:20">
      <c r="B94" s="365" t="s">
        <v>311</v>
      </c>
      <c r="C94" s="256" t="s">
        <v>63</v>
      </c>
      <c r="D94" s="256" t="s">
        <v>64</v>
      </c>
      <c r="E94" s="256" t="s">
        <v>65</v>
      </c>
      <c r="F94" s="256" t="s">
        <v>66</v>
      </c>
      <c r="G94" s="256" t="s">
        <v>67</v>
      </c>
      <c r="H94" s="256" t="s">
        <v>68</v>
      </c>
      <c r="I94" s="256" t="s">
        <v>69</v>
      </c>
      <c r="J94" s="256" t="s">
        <v>70</v>
      </c>
      <c r="K94" s="256" t="s">
        <v>71</v>
      </c>
      <c r="L94" s="256" t="s">
        <v>4</v>
      </c>
      <c r="M94" s="256" t="s">
        <v>72</v>
      </c>
      <c r="N94" s="256" t="s">
        <v>73</v>
      </c>
      <c r="O94" s="256" t="s">
        <v>3</v>
      </c>
      <c r="P94" s="39"/>
      <c r="Q94" s="39"/>
      <c r="S94" s="39"/>
      <c r="T94" s="39"/>
    </row>
    <row r="95" spans="2:20" s="39" customFormat="1">
      <c r="B95" s="336" t="s">
        <v>336</v>
      </c>
      <c r="C95" s="270">
        <v>830.61599999999999</v>
      </c>
      <c r="D95" s="270">
        <v>982.08399999999995</v>
      </c>
      <c r="E95" s="270">
        <v>1086</v>
      </c>
      <c r="F95" s="270">
        <v>1133</v>
      </c>
      <c r="G95" s="337">
        <v>1007.925</v>
      </c>
      <c r="H95" s="270">
        <v>914.57833333333338</v>
      </c>
      <c r="I95" s="270">
        <v>1072.2426666666668</v>
      </c>
      <c r="J95" s="270">
        <v>1100.1869999999999</v>
      </c>
      <c r="K95" s="270">
        <v>1274.6496666666667</v>
      </c>
      <c r="L95" s="337">
        <v>1090.4144166666665</v>
      </c>
      <c r="M95" s="270">
        <v>992.86633333333339</v>
      </c>
      <c r="N95" s="270">
        <v>1139.0143333333333</v>
      </c>
      <c r="O95" s="337">
        <v>1065.9403333333335</v>
      </c>
      <c r="P95" s="145"/>
      <c r="Q95" s="145"/>
      <c r="R95" s="145"/>
      <c r="S95" s="145"/>
      <c r="T95" s="145"/>
    </row>
    <row r="96" spans="2:20" s="145" customFormat="1">
      <c r="B96" s="336"/>
      <c r="C96" s="338"/>
      <c r="D96" s="338"/>
      <c r="E96" s="338"/>
      <c r="F96" s="338"/>
      <c r="G96" s="339"/>
      <c r="H96" s="374"/>
      <c r="I96" s="338"/>
      <c r="J96" s="338"/>
      <c r="K96" s="338"/>
      <c r="L96" s="339"/>
      <c r="M96" s="374"/>
      <c r="N96" s="338"/>
      <c r="O96" s="339"/>
      <c r="P96" s="33"/>
      <c r="Q96" s="33"/>
      <c r="R96" s="33"/>
      <c r="S96" s="33"/>
      <c r="T96" s="33"/>
    </row>
    <row r="97" spans="2:20">
      <c r="B97" s="336" t="s">
        <v>105</v>
      </c>
      <c r="C97" s="270">
        <v>3379.2050716943049</v>
      </c>
      <c r="D97" s="270">
        <v>3561.3983946095123</v>
      </c>
      <c r="E97" s="270">
        <v>4581.0702627666824</v>
      </c>
      <c r="F97" s="270">
        <v>4562.728578864022</v>
      </c>
      <c r="G97" s="337">
        <v>16084.402307934521</v>
      </c>
      <c r="H97" s="270">
        <v>3386.8934774988388</v>
      </c>
      <c r="I97" s="270">
        <v>3377.2182247146588</v>
      </c>
      <c r="J97" s="270">
        <v>3376.7265089852449</v>
      </c>
      <c r="K97" s="270">
        <v>3766.7404908044359</v>
      </c>
      <c r="L97" s="337">
        <v>13907.578702003178</v>
      </c>
      <c r="M97" s="270">
        <v>3142.8397266335724</v>
      </c>
      <c r="N97" s="270">
        <v>2959.4013569028893</v>
      </c>
      <c r="O97" s="337">
        <v>6102.2410835364617</v>
      </c>
    </row>
    <row r="98" spans="2:20">
      <c r="B98" s="340" t="s">
        <v>310</v>
      </c>
      <c r="C98" s="341">
        <v>0.11386983741869343</v>
      </c>
      <c r="D98" s="341">
        <v>0.12045180751064659</v>
      </c>
      <c r="E98" s="341">
        <v>0.11206779727080425</v>
      </c>
      <c r="F98" s="341">
        <v>9.9627235038135933E-2</v>
      </c>
      <c r="G98" s="342">
        <v>0.11077370846216036</v>
      </c>
      <c r="H98" s="375">
        <v>0.11516539643833351</v>
      </c>
      <c r="I98" s="341">
        <v>0.11975911125315769</v>
      </c>
      <c r="J98" s="341">
        <v>0.11072803637384009</v>
      </c>
      <c r="K98" s="341">
        <v>0.10333385286807759</v>
      </c>
      <c r="L98" s="342">
        <v>0.11199905604607109</v>
      </c>
      <c r="M98" s="375">
        <v>0.11152476932075285</v>
      </c>
      <c r="N98" s="341">
        <v>0.13160584577209825</v>
      </c>
      <c r="O98" s="342">
        <v>0.12126348073589439</v>
      </c>
      <c r="P98" s="48"/>
      <c r="Q98" s="48"/>
      <c r="R98" s="48"/>
      <c r="S98" s="48"/>
      <c r="T98" s="48"/>
    </row>
    <row r="99" spans="2:20" s="48" customFormat="1">
      <c r="B99" s="224"/>
      <c r="C99" s="344"/>
      <c r="D99" s="344"/>
      <c r="E99" s="344"/>
      <c r="F99" s="344"/>
      <c r="G99" s="339"/>
      <c r="H99" s="376"/>
      <c r="I99" s="344"/>
      <c r="J99" s="344"/>
      <c r="K99" s="344"/>
      <c r="L99" s="339"/>
      <c r="M99" s="376"/>
      <c r="N99" s="344"/>
      <c r="O99" s="339"/>
      <c r="P99" s="33"/>
      <c r="Q99" s="33"/>
      <c r="R99" s="33"/>
      <c r="S99" s="33"/>
      <c r="T99" s="33"/>
    </row>
    <row r="100" spans="2:20">
      <c r="B100" s="224" t="s">
        <v>74</v>
      </c>
      <c r="C100" s="59">
        <v>384.78953211825478</v>
      </c>
      <c r="D100" s="59">
        <v>428.97687389623076</v>
      </c>
      <c r="E100" s="59">
        <v>513.39045349104651</v>
      </c>
      <c r="F100" s="59">
        <v>454.57203254170588</v>
      </c>
      <c r="G100" s="337">
        <v>1781.7288920472379</v>
      </c>
      <c r="H100" s="59">
        <v>390.05293003055976</v>
      </c>
      <c r="I100" s="59">
        <v>404.45265309979453</v>
      </c>
      <c r="J100" s="59">
        <v>373.89829571142826</v>
      </c>
      <c r="K100" s="59">
        <v>389.23180766901595</v>
      </c>
      <c r="L100" s="337">
        <v>1557.6356865107987</v>
      </c>
      <c r="M100" s="59">
        <v>350.50447552490709</v>
      </c>
      <c r="N100" s="59">
        <v>389.47451855429995</v>
      </c>
      <c r="O100" s="337">
        <v>739.97899407920704</v>
      </c>
    </row>
    <row r="101" spans="2:20">
      <c r="B101" s="224" t="s">
        <v>75</v>
      </c>
      <c r="C101" s="59">
        <v>0</v>
      </c>
      <c r="D101" s="59">
        <v>0</v>
      </c>
      <c r="E101" s="59">
        <v>0</v>
      </c>
      <c r="F101" s="59">
        <v>0</v>
      </c>
      <c r="G101" s="337">
        <v>0</v>
      </c>
      <c r="H101" s="59">
        <v>0</v>
      </c>
      <c r="I101" s="59">
        <v>0</v>
      </c>
      <c r="J101" s="59">
        <v>0</v>
      </c>
      <c r="K101" s="59">
        <v>0</v>
      </c>
      <c r="L101" s="337">
        <v>0</v>
      </c>
      <c r="M101" s="59">
        <v>0</v>
      </c>
      <c r="N101" s="59">
        <v>0</v>
      </c>
      <c r="O101" s="337">
        <v>0</v>
      </c>
    </row>
    <row r="102" spans="2:20">
      <c r="B102" s="224" t="s">
        <v>76</v>
      </c>
      <c r="C102" s="59">
        <v>0</v>
      </c>
      <c r="D102" s="59">
        <v>0</v>
      </c>
      <c r="E102" s="59">
        <v>0</v>
      </c>
      <c r="F102" s="59">
        <v>0</v>
      </c>
      <c r="G102" s="337">
        <v>0</v>
      </c>
      <c r="H102" s="59">
        <v>0</v>
      </c>
      <c r="I102" s="59">
        <v>0</v>
      </c>
      <c r="J102" s="59">
        <v>0</v>
      </c>
      <c r="K102" s="59">
        <v>0</v>
      </c>
      <c r="L102" s="337">
        <v>0</v>
      </c>
      <c r="M102" s="59">
        <v>0</v>
      </c>
      <c r="N102" s="59">
        <v>0</v>
      </c>
      <c r="O102" s="337">
        <v>0</v>
      </c>
    </row>
    <row r="103" spans="2:20">
      <c r="B103" s="227" t="s">
        <v>77</v>
      </c>
      <c r="C103" s="272">
        <v>384.78953211825478</v>
      </c>
      <c r="D103" s="272">
        <v>428.97687389623076</v>
      </c>
      <c r="E103" s="272">
        <v>513.39045349104651</v>
      </c>
      <c r="F103" s="272">
        <v>454.57203254170588</v>
      </c>
      <c r="G103" s="346">
        <v>1781.7288920472379</v>
      </c>
      <c r="H103" s="272">
        <v>390.05293003055976</v>
      </c>
      <c r="I103" s="272">
        <v>404.45265309979453</v>
      </c>
      <c r="J103" s="272">
        <v>373.89829571142826</v>
      </c>
      <c r="K103" s="272">
        <v>389.23180766901595</v>
      </c>
      <c r="L103" s="346">
        <v>1557.6356865107987</v>
      </c>
      <c r="M103" s="272">
        <v>350.50447552490709</v>
      </c>
      <c r="N103" s="272">
        <v>389.47451855429995</v>
      </c>
      <c r="O103" s="346">
        <v>739.97899407920704</v>
      </c>
    </row>
    <row r="104" spans="2:20">
      <c r="B104" s="221"/>
      <c r="C104" s="228"/>
      <c r="D104" s="228"/>
      <c r="E104" s="228"/>
      <c r="F104" s="228"/>
      <c r="G104" s="226"/>
      <c r="H104" s="388"/>
      <c r="I104" s="223"/>
      <c r="J104" s="223"/>
      <c r="K104" s="223"/>
      <c r="L104" s="226"/>
      <c r="M104" s="389"/>
      <c r="N104" s="228"/>
      <c r="O104" s="226"/>
    </row>
    <row r="105" spans="2:20">
      <c r="B105" s="343" t="s">
        <v>13</v>
      </c>
      <c r="C105" s="59">
        <v>147.12156280800886</v>
      </c>
      <c r="D105" s="59">
        <v>129.16649164930215</v>
      </c>
      <c r="E105" s="59">
        <v>183.44053482686721</v>
      </c>
      <c r="F105" s="59">
        <v>138.62156645365826</v>
      </c>
      <c r="G105" s="337">
        <v>598.3501557378363</v>
      </c>
      <c r="H105" s="59">
        <v>139.81808277458217</v>
      </c>
      <c r="I105" s="59">
        <v>140.96199592094496</v>
      </c>
      <c r="J105" s="59">
        <v>96.152336400822065</v>
      </c>
      <c r="K105" s="59">
        <v>99.72376822426061</v>
      </c>
      <c r="L105" s="337">
        <v>476.65618332061007</v>
      </c>
      <c r="M105" s="59">
        <v>83.701624470763292</v>
      </c>
      <c r="N105" s="59">
        <v>105.12352668886774</v>
      </c>
      <c r="O105" s="337">
        <v>188.8251511596311</v>
      </c>
    </row>
    <row r="106" spans="2:20">
      <c r="B106" s="348" t="s">
        <v>89</v>
      </c>
      <c r="C106" s="349">
        <v>0.38234294472125863</v>
      </c>
      <c r="D106" s="349">
        <v>0.30110362471555385</v>
      </c>
      <c r="E106" s="349">
        <v>0.3573119320382267</v>
      </c>
      <c r="F106" s="349">
        <v>0.30494961530863662</v>
      </c>
      <c r="G106" s="350">
        <v>0.33582558963295556</v>
      </c>
      <c r="H106" s="378">
        <v>0.35845925516731214</v>
      </c>
      <c r="I106" s="349">
        <v>0.3485253337828001</v>
      </c>
      <c r="J106" s="349">
        <v>0.2571617402477589</v>
      </c>
      <c r="K106" s="349">
        <v>0.25620662612717643</v>
      </c>
      <c r="L106" s="350">
        <v>0.3060126237787667</v>
      </c>
      <c r="M106" s="378">
        <v>0.23880329729146468</v>
      </c>
      <c r="N106" s="349">
        <v>0.26991117950175109</v>
      </c>
      <c r="O106" s="350">
        <v>0.25517636672186311</v>
      </c>
    </row>
    <row r="107" spans="2:20">
      <c r="B107" s="343"/>
      <c r="C107" s="351"/>
      <c r="D107" s="351"/>
      <c r="E107" s="351"/>
      <c r="F107" s="351"/>
      <c r="G107" s="352"/>
      <c r="H107" s="379"/>
      <c r="I107" s="351"/>
      <c r="J107" s="351"/>
      <c r="K107" s="351"/>
      <c r="L107" s="352"/>
      <c r="M107" s="379"/>
      <c r="N107" s="351"/>
      <c r="O107" s="352"/>
    </row>
    <row r="108" spans="2:20" ht="13.5" customHeight="1">
      <c r="B108" s="343" t="s">
        <v>107</v>
      </c>
      <c r="C108" s="59">
        <v>1.6103576214982174</v>
      </c>
      <c r="D108" s="59">
        <v>1.9178831995325891</v>
      </c>
      <c r="E108" s="59">
        <v>1.6159911292598652</v>
      </c>
      <c r="F108" s="59">
        <v>1.6019334208627236</v>
      </c>
      <c r="G108" s="337">
        <v>6.7461653711533955</v>
      </c>
      <c r="H108" s="59">
        <v>1.1843438416818981</v>
      </c>
      <c r="I108" s="59">
        <v>2.7988323550828706</v>
      </c>
      <c r="J108" s="59">
        <v>2.4573631808186991</v>
      </c>
      <c r="K108" s="59">
        <v>1.9823523985067848</v>
      </c>
      <c r="L108" s="337">
        <v>8.4228917760902533</v>
      </c>
      <c r="M108" s="59">
        <v>1.2748833287431716</v>
      </c>
      <c r="N108" s="59">
        <v>2.472464681351874</v>
      </c>
      <c r="O108" s="337">
        <v>3.7473480100950454</v>
      </c>
    </row>
    <row r="109" spans="2:20" ht="22.5">
      <c r="B109" s="345" t="s">
        <v>108</v>
      </c>
      <c r="C109" s="272">
        <v>148.73192042950708</v>
      </c>
      <c r="D109" s="272">
        <v>131.08437484883473</v>
      </c>
      <c r="E109" s="272">
        <v>185.05652595612708</v>
      </c>
      <c r="F109" s="272">
        <v>140.223499874521</v>
      </c>
      <c r="G109" s="346">
        <v>605.09632110898974</v>
      </c>
      <c r="H109" s="272">
        <v>141.00242661626407</v>
      </c>
      <c r="I109" s="272">
        <v>143.76082827602784</v>
      </c>
      <c r="J109" s="272">
        <v>98.609699581640768</v>
      </c>
      <c r="K109" s="272">
        <v>101.7061206227674</v>
      </c>
      <c r="L109" s="346">
        <v>485.07907509670031</v>
      </c>
      <c r="M109" s="272">
        <v>84.976507799506464</v>
      </c>
      <c r="N109" s="272">
        <v>107.59599137021962</v>
      </c>
      <c r="O109" s="346">
        <v>192.57249916972614</v>
      </c>
    </row>
    <row r="110" spans="2:20" ht="22.5">
      <c r="B110" s="234" t="s">
        <v>309</v>
      </c>
      <c r="C110" s="353">
        <v>0.38652797962237262</v>
      </c>
      <c r="D110" s="353">
        <v>0.30557445593336102</v>
      </c>
      <c r="E110" s="353">
        <v>0.36045961645321956</v>
      </c>
      <c r="F110" s="353">
        <v>0.30847366277786969</v>
      </c>
      <c r="G110" s="350">
        <v>0.33961189258918251</v>
      </c>
      <c r="H110" s="380">
        <v>0.3614956221588102</v>
      </c>
      <c r="I110" s="353">
        <v>0.35599999999999998</v>
      </c>
      <c r="J110" s="353">
        <v>0.26373401727871731</v>
      </c>
      <c r="K110" s="353">
        <v>0.26129961277279118</v>
      </c>
      <c r="L110" s="350">
        <v>0.31142010888522192</v>
      </c>
      <c r="M110" s="380">
        <v>0.24244057846122416</v>
      </c>
      <c r="N110" s="353">
        <v>0.2762593860302025</v>
      </c>
      <c r="O110" s="350">
        <v>0.26024049427153506</v>
      </c>
    </row>
    <row r="111" spans="2:20">
      <c r="B111" s="224"/>
      <c r="C111" s="232"/>
      <c r="D111" s="232"/>
      <c r="E111" s="232"/>
      <c r="F111" s="232"/>
      <c r="G111" s="233"/>
      <c r="H111" s="383"/>
      <c r="I111" s="232"/>
      <c r="J111" s="232"/>
      <c r="K111" s="232"/>
      <c r="L111" s="233"/>
      <c r="M111" s="383"/>
      <c r="N111" s="232"/>
      <c r="O111" s="233"/>
    </row>
    <row r="112" spans="2:20">
      <c r="B112" s="448" t="s">
        <v>109</v>
      </c>
      <c r="C112" s="448"/>
      <c r="D112" s="448"/>
      <c r="E112" s="448"/>
      <c r="F112" s="448"/>
      <c r="G112" s="448"/>
      <c r="H112" s="448"/>
      <c r="I112" s="448"/>
      <c r="J112" s="448"/>
      <c r="K112" s="448"/>
      <c r="L112" s="448"/>
      <c r="M112" s="448"/>
      <c r="N112" s="448"/>
      <c r="O112" s="448"/>
    </row>
    <row r="113" spans="2:20">
      <c r="B113" s="356" t="s">
        <v>29</v>
      </c>
      <c r="C113" s="357">
        <v>177.11937682553773</v>
      </c>
      <c r="D113" s="357">
        <v>202.11461597204448</v>
      </c>
      <c r="E113" s="357">
        <v>235.27885439738483</v>
      </c>
      <c r="F113" s="357">
        <v>240.03076849729402</v>
      </c>
      <c r="G113" s="358">
        <v>854.54361569226114</v>
      </c>
      <c r="H113" s="357">
        <v>184.24373379792075</v>
      </c>
      <c r="I113" s="357">
        <v>185.26411298288787</v>
      </c>
      <c r="J113" s="357">
        <v>189.06074685711386</v>
      </c>
      <c r="K113" s="357">
        <v>195.34253001373924</v>
      </c>
      <c r="L113" s="358">
        <v>753.91112365166168</v>
      </c>
      <c r="M113" s="357">
        <v>186.73942322218556</v>
      </c>
      <c r="N113" s="357">
        <v>198.03908630368534</v>
      </c>
      <c r="O113" s="358">
        <v>384.7785095258709</v>
      </c>
    </row>
    <row r="114" spans="2:20" ht="43.5">
      <c r="B114" s="235" t="s">
        <v>33</v>
      </c>
      <c r="C114" s="59">
        <v>7.3864105705125205</v>
      </c>
      <c r="D114" s="59">
        <v>8.4393985252078068</v>
      </c>
      <c r="E114" s="59">
        <v>6.5744555470546144</v>
      </c>
      <c r="F114" s="59">
        <v>8.6009781763749569</v>
      </c>
      <c r="G114" s="337">
        <v>31.001242819149901</v>
      </c>
      <c r="H114" s="59">
        <v>6.3170277137666266</v>
      </c>
      <c r="I114" s="59">
        <v>8.2596996581035711</v>
      </c>
      <c r="J114" s="59">
        <v>6.7157571276468433</v>
      </c>
      <c r="K114" s="59">
        <v>6.9343037091341539</v>
      </c>
      <c r="L114" s="337">
        <v>28.226788208651193</v>
      </c>
      <c r="M114" s="59">
        <v>9.7940144827024866</v>
      </c>
      <c r="N114" s="59">
        <v>6.2655882400950942</v>
      </c>
      <c r="O114" s="337">
        <v>16.059602722797582</v>
      </c>
      <c r="P114" s="32"/>
      <c r="Q114" s="32"/>
      <c r="R114" s="32"/>
      <c r="S114" s="32"/>
      <c r="T114" s="32"/>
    </row>
    <row r="115" spans="2:20" s="32" customFormat="1">
      <c r="B115" s="235" t="s">
        <v>78</v>
      </c>
      <c r="C115" s="59">
        <v>41.29445271252839</v>
      </c>
      <c r="D115" s="59">
        <v>68.559887816892569</v>
      </c>
      <c r="E115" s="59">
        <v>65.453072815183518</v>
      </c>
      <c r="F115" s="59">
        <v>56.521442594115953</v>
      </c>
      <c r="G115" s="337">
        <v>231.82885593872044</v>
      </c>
      <c r="H115" s="59">
        <v>46.31213118349001</v>
      </c>
      <c r="I115" s="59">
        <v>53.674190817629771</v>
      </c>
      <c r="J115" s="59">
        <v>62.552075075027254</v>
      </c>
      <c r="K115" s="59">
        <v>66.334489446865305</v>
      </c>
      <c r="L115" s="337">
        <v>228.87288652301237</v>
      </c>
      <c r="M115" s="59">
        <v>52.495681197395129</v>
      </c>
      <c r="N115" s="59">
        <v>56.614528165576885</v>
      </c>
      <c r="O115" s="337">
        <v>109.11020936297201</v>
      </c>
      <c r="P115" s="33"/>
      <c r="Q115" s="33"/>
      <c r="R115" s="33"/>
      <c r="S115" s="33"/>
      <c r="T115" s="33"/>
    </row>
    <row r="116" spans="2:20" ht="43.5">
      <c r="B116" s="236" t="s">
        <v>35</v>
      </c>
      <c r="C116" s="271">
        <v>10.257371580169055</v>
      </c>
      <c r="D116" s="271">
        <v>18.778596733251145</v>
      </c>
      <c r="E116" s="271">
        <v>21.027544775296441</v>
      </c>
      <c r="F116" s="271">
        <v>9.195343399399988</v>
      </c>
      <c r="G116" s="359">
        <v>59.258856488116628</v>
      </c>
      <c r="H116" s="271">
        <v>12.177610719118292</v>
      </c>
      <c r="I116" s="271">
        <v>13.4938213651455</v>
      </c>
      <c r="J116" s="271">
        <v>16.960017069999509</v>
      </c>
      <c r="K116" s="271">
        <v>18.914363876509842</v>
      </c>
      <c r="L116" s="359">
        <v>61.545813030773147</v>
      </c>
      <c r="M116" s="271">
        <v>16.498848823117427</v>
      </c>
      <c r="N116" s="271">
        <v>20.959324474723015</v>
      </c>
      <c r="O116" s="359">
        <v>37.458173297840446</v>
      </c>
    </row>
    <row r="117" spans="2:20" ht="21.75" customHeight="1">
      <c r="B117" s="343"/>
      <c r="C117" s="46"/>
      <c r="D117" s="46"/>
      <c r="E117" s="46"/>
      <c r="F117" s="46"/>
      <c r="G117" s="47"/>
      <c r="H117" s="46"/>
      <c r="I117" s="46"/>
      <c r="J117" s="46"/>
      <c r="K117" s="46"/>
      <c r="L117" s="47"/>
      <c r="M117" s="46"/>
      <c r="N117" s="46"/>
      <c r="O117" s="47"/>
    </row>
    <row r="118" spans="2:20" ht="13.5" customHeight="1">
      <c r="B118" s="449" t="s">
        <v>343</v>
      </c>
      <c r="C118" s="449"/>
      <c r="D118" s="449"/>
      <c r="E118" s="449"/>
      <c r="F118" s="449"/>
      <c r="G118" s="449"/>
      <c r="H118" s="449"/>
      <c r="I118" s="449"/>
      <c r="J118" s="449"/>
      <c r="K118" s="449"/>
      <c r="L118" s="449"/>
      <c r="M118" s="449"/>
      <c r="N118" s="449"/>
      <c r="O118" s="449"/>
    </row>
    <row r="119" spans="2:20">
      <c r="B119" s="365" t="s">
        <v>311</v>
      </c>
      <c r="C119" s="256" t="s">
        <v>63</v>
      </c>
      <c r="D119" s="256" t="s">
        <v>64</v>
      </c>
      <c r="E119" s="256" t="s">
        <v>65</v>
      </c>
      <c r="F119" s="256" t="s">
        <v>66</v>
      </c>
      <c r="G119" s="256" t="s">
        <v>67</v>
      </c>
      <c r="H119" s="256" t="s">
        <v>68</v>
      </c>
      <c r="I119" s="256" t="s">
        <v>69</v>
      </c>
      <c r="J119" s="256" t="s">
        <v>70</v>
      </c>
      <c r="K119" s="256" t="s">
        <v>71</v>
      </c>
      <c r="L119" s="256" t="s">
        <v>4</v>
      </c>
      <c r="M119" s="256" t="s">
        <v>72</v>
      </c>
      <c r="N119" s="256" t="s">
        <v>73</v>
      </c>
      <c r="O119" s="256" t="s">
        <v>3</v>
      </c>
      <c r="P119" s="39"/>
      <c r="Q119" s="39"/>
      <c r="S119" s="39"/>
      <c r="T119" s="39"/>
    </row>
    <row r="120" spans="2:20" s="39" customFormat="1">
      <c r="B120" s="336" t="s">
        <v>336</v>
      </c>
      <c r="C120" s="270">
        <v>2223</v>
      </c>
      <c r="D120" s="270">
        <v>2476.0839999999998</v>
      </c>
      <c r="E120" s="270">
        <v>2353</v>
      </c>
      <c r="F120" s="270">
        <v>2661</v>
      </c>
      <c r="G120" s="337">
        <v>2428.2709999999997</v>
      </c>
      <c r="H120" s="270">
        <v>2622.0153333333333</v>
      </c>
      <c r="I120" s="270">
        <v>2877.5783333333334</v>
      </c>
      <c r="J120" s="270">
        <v>3176.105</v>
      </c>
      <c r="K120" s="270">
        <v>3827.0250000000001</v>
      </c>
      <c r="L120" s="337">
        <v>3125.6809166666667</v>
      </c>
      <c r="M120" s="270">
        <v>3883.6970000000001</v>
      </c>
      <c r="N120" s="270">
        <v>4186.1909999999998</v>
      </c>
      <c r="O120" s="337">
        <v>4034.944</v>
      </c>
      <c r="P120" s="145"/>
      <c r="Q120" s="145"/>
      <c r="R120" s="145"/>
      <c r="S120" s="145"/>
      <c r="T120" s="145"/>
    </row>
    <row r="121" spans="2:20" s="145" customFormat="1">
      <c r="B121" s="336"/>
      <c r="C121" s="338"/>
      <c r="D121" s="338"/>
      <c r="E121" s="338"/>
      <c r="F121" s="338"/>
      <c r="G121" s="339"/>
      <c r="H121" s="374"/>
      <c r="I121" s="338"/>
      <c r="J121" s="338"/>
      <c r="K121" s="338"/>
      <c r="L121" s="339"/>
      <c r="M121" s="374"/>
      <c r="N121" s="338"/>
      <c r="O121" s="339"/>
      <c r="P121" s="33"/>
      <c r="Q121" s="33"/>
      <c r="R121" s="33"/>
      <c r="S121" s="33"/>
      <c r="T121" s="33"/>
    </row>
    <row r="122" spans="2:20">
      <c r="B122" s="336" t="s">
        <v>105</v>
      </c>
      <c r="C122" s="270">
        <v>623.39064220021362</v>
      </c>
      <c r="D122" s="270">
        <v>584.8278142669036</v>
      </c>
      <c r="E122" s="270">
        <v>480.65126810877695</v>
      </c>
      <c r="F122" s="270">
        <v>501.37929563990269</v>
      </c>
      <c r="G122" s="337">
        <v>2190.2490202157969</v>
      </c>
      <c r="H122" s="270">
        <v>493.94709398448396</v>
      </c>
      <c r="I122" s="270">
        <v>431.16398518546168</v>
      </c>
      <c r="J122" s="270">
        <v>823.0425367045724</v>
      </c>
      <c r="K122" s="270">
        <v>1259.8155030351811</v>
      </c>
      <c r="L122" s="337">
        <v>3007.9691189096993</v>
      </c>
      <c r="M122" s="270">
        <v>1263.1247364337291</v>
      </c>
      <c r="N122" s="270">
        <v>1174.614720031331</v>
      </c>
      <c r="O122" s="337">
        <v>2437.7394564650604</v>
      </c>
    </row>
    <row r="123" spans="2:20">
      <c r="B123" s="340" t="s">
        <v>310</v>
      </c>
      <c r="C123" s="341">
        <v>8.6549210076112257E-2</v>
      </c>
      <c r="D123" s="341">
        <v>9.5869642273433073E-2</v>
      </c>
      <c r="E123" s="341">
        <v>8.5376046929647065E-2</v>
      </c>
      <c r="F123" s="341">
        <v>7.7000274218128412E-2</v>
      </c>
      <c r="G123" s="342">
        <v>8.6594559668981247E-2</v>
      </c>
      <c r="H123" s="375">
        <v>8.9862142431141115E-2</v>
      </c>
      <c r="I123" s="341">
        <v>9.0637808165101141E-2</v>
      </c>
      <c r="J123" s="341">
        <v>0.1209065234280616</v>
      </c>
      <c r="K123" s="341">
        <v>0.11364242255065417</v>
      </c>
      <c r="L123" s="342">
        <v>0.10842750948400444</v>
      </c>
      <c r="M123" s="375">
        <v>0.14082314369177101</v>
      </c>
      <c r="N123" s="341">
        <v>0.12981753786169892</v>
      </c>
      <c r="O123" s="342">
        <v>0.13552013783666164</v>
      </c>
      <c r="P123" s="48"/>
      <c r="Q123" s="48"/>
      <c r="R123" s="48"/>
      <c r="S123" s="48"/>
      <c r="T123" s="48"/>
    </row>
    <row r="124" spans="2:20" s="48" customFormat="1">
      <c r="B124" s="224"/>
      <c r="C124" s="344"/>
      <c r="D124" s="344"/>
      <c r="E124" s="344"/>
      <c r="F124" s="344"/>
      <c r="G124" s="339"/>
      <c r="H124" s="376"/>
      <c r="I124" s="344"/>
      <c r="J124" s="344"/>
      <c r="K124" s="344"/>
      <c r="L124" s="339"/>
      <c r="M124" s="376"/>
      <c r="N124" s="344"/>
      <c r="O124" s="339"/>
      <c r="P124" s="33"/>
      <c r="Q124" s="33"/>
      <c r="R124" s="33"/>
      <c r="S124" s="33"/>
      <c r="T124" s="33"/>
    </row>
    <row r="125" spans="2:20">
      <c r="B125" s="224" t="s">
        <v>74</v>
      </c>
      <c r="C125" s="59">
        <v>53.953967651268819</v>
      </c>
      <c r="D125" s="59">
        <v>56.067233345321803</v>
      </c>
      <c r="E125" s="59">
        <v>41.036105222849315</v>
      </c>
      <c r="F125" s="59">
        <v>38.606343251564581</v>
      </c>
      <c r="G125" s="337">
        <v>189.66364947100453</v>
      </c>
      <c r="H125" s="59">
        <v>44.387144113081945</v>
      </c>
      <c r="I125" s="59">
        <v>39.079758576940385</v>
      </c>
      <c r="J125" s="59">
        <v>99.511211746362633</v>
      </c>
      <c r="K125" s="59">
        <v>143.16848573178899</v>
      </c>
      <c r="L125" s="337">
        <v>326.1466001681739</v>
      </c>
      <c r="M125" s="59">
        <v>177.87719625943743</v>
      </c>
      <c r="N125" s="59">
        <v>152.48559089057619</v>
      </c>
      <c r="O125" s="337">
        <v>330.36278715001362</v>
      </c>
    </row>
    <row r="126" spans="2:20">
      <c r="B126" s="224" t="s">
        <v>75</v>
      </c>
      <c r="C126" s="59">
        <v>405.04819520382341</v>
      </c>
      <c r="D126" s="59">
        <v>374.66328192229406</v>
      </c>
      <c r="E126" s="59">
        <v>343.71489065649928</v>
      </c>
      <c r="F126" s="59">
        <v>348.18235241920161</v>
      </c>
      <c r="G126" s="337">
        <v>1471.6087202018182</v>
      </c>
      <c r="H126" s="59">
        <v>366.76800672597648</v>
      </c>
      <c r="I126" s="59">
        <v>319.36778328505267</v>
      </c>
      <c r="J126" s="59">
        <v>421.2546773622114</v>
      </c>
      <c r="K126" s="59">
        <v>514.95427055720381</v>
      </c>
      <c r="L126" s="337">
        <v>1622.3447379304444</v>
      </c>
      <c r="M126" s="59">
        <v>531.42104346101178</v>
      </c>
      <c r="N126" s="59">
        <v>520.86243139205419</v>
      </c>
      <c r="O126" s="337">
        <v>1052.2834748530659</v>
      </c>
    </row>
    <row r="127" spans="2:20">
      <c r="B127" s="224" t="s">
        <v>76</v>
      </c>
      <c r="C127" s="59">
        <v>24.673131840694481</v>
      </c>
      <c r="D127" s="59">
        <v>28.692902584939503</v>
      </c>
      <c r="E127" s="59">
        <v>27.466880059354857</v>
      </c>
      <c r="F127" s="59">
        <v>30.069787154580041</v>
      </c>
      <c r="G127" s="337">
        <v>110.90270163956887</v>
      </c>
      <c r="H127" s="59">
        <v>28.045739343892908</v>
      </c>
      <c r="I127" s="59">
        <v>26.437150551384555</v>
      </c>
      <c r="J127" s="59">
        <v>24.975148074134932</v>
      </c>
      <c r="K127" s="59">
        <v>27.056796676750565</v>
      </c>
      <c r="L127" s="337">
        <v>106.51483464616297</v>
      </c>
      <c r="M127" s="59">
        <v>26.574691397404635</v>
      </c>
      <c r="N127" s="59">
        <v>31.140114643136275</v>
      </c>
      <c r="O127" s="337">
        <v>57.714806040540907</v>
      </c>
    </row>
    <row r="128" spans="2:20">
      <c r="B128" s="227" t="s">
        <v>77</v>
      </c>
      <c r="C128" s="272">
        <v>483.67529469578676</v>
      </c>
      <c r="D128" s="272">
        <v>459.42341785255542</v>
      </c>
      <c r="E128" s="272">
        <v>412.21787593870346</v>
      </c>
      <c r="F128" s="272">
        <v>416.85848282534619</v>
      </c>
      <c r="G128" s="346">
        <v>1772.1750713123915</v>
      </c>
      <c r="H128" s="272">
        <v>439.20089018295135</v>
      </c>
      <c r="I128" s="272">
        <v>384.88469241337759</v>
      </c>
      <c r="J128" s="272">
        <v>545.74103718270896</v>
      </c>
      <c r="K128" s="272">
        <v>685.17955296574337</v>
      </c>
      <c r="L128" s="346">
        <v>2055.006172744781</v>
      </c>
      <c r="M128" s="272">
        <v>735.8729311178538</v>
      </c>
      <c r="N128" s="272">
        <v>704.48813692576664</v>
      </c>
      <c r="O128" s="346">
        <v>1440.3610680436204</v>
      </c>
    </row>
    <row r="129" spans="2:20">
      <c r="B129" s="221"/>
      <c r="C129" s="228"/>
      <c r="D129" s="228"/>
      <c r="E129" s="228"/>
      <c r="F129" s="228"/>
      <c r="G129" s="226"/>
      <c r="H129" s="388"/>
      <c r="I129" s="223"/>
      <c r="J129" s="223"/>
      <c r="K129" s="223"/>
      <c r="L129" s="226"/>
      <c r="M129" s="389"/>
      <c r="N129" s="228"/>
      <c r="O129" s="226"/>
    </row>
    <row r="130" spans="2:20">
      <c r="B130" s="343" t="s">
        <v>13</v>
      </c>
      <c r="C130" s="59">
        <v>148.49981403848253</v>
      </c>
      <c r="D130" s="59">
        <v>74.390712083149253</v>
      </c>
      <c r="E130" s="59">
        <v>83.909411515940576</v>
      </c>
      <c r="F130" s="59">
        <v>61.741041261897905</v>
      </c>
      <c r="G130" s="337">
        <v>367.99637699836558</v>
      </c>
      <c r="H130" s="59">
        <v>90.236664094316751</v>
      </c>
      <c r="I130" s="59">
        <v>43.430031054917421</v>
      </c>
      <c r="J130" s="59">
        <v>100.57715707215348</v>
      </c>
      <c r="K130" s="59">
        <v>160.97413730608022</v>
      </c>
      <c r="L130" s="337">
        <v>395.21798952746741</v>
      </c>
      <c r="M130" s="59">
        <v>157.25638167600519</v>
      </c>
      <c r="N130" s="59">
        <v>148.16934226042312</v>
      </c>
      <c r="O130" s="337">
        <v>305.42572393642854</v>
      </c>
    </row>
    <row r="131" spans="2:20">
      <c r="B131" s="348" t="s">
        <v>89</v>
      </c>
      <c r="C131" s="349">
        <v>0.30702377331859221</v>
      </c>
      <c r="D131" s="349">
        <v>0.1619218986068833</v>
      </c>
      <c r="E131" s="349">
        <v>0.20200000000000001</v>
      </c>
      <c r="F131" s="349">
        <v>0.14811031514444661</v>
      </c>
      <c r="G131" s="350">
        <v>0.20765238319589066</v>
      </c>
      <c r="H131" s="378">
        <v>0.20545646903568027</v>
      </c>
      <c r="I131" s="349">
        <v>0.11283907079440893</v>
      </c>
      <c r="J131" s="349">
        <v>0.18429465665870606</v>
      </c>
      <c r="K131" s="349">
        <v>0.23493715860217501</v>
      </c>
      <c r="L131" s="350">
        <v>0.19231961186743893</v>
      </c>
      <c r="M131" s="378">
        <v>0.21370045700297649</v>
      </c>
      <c r="N131" s="349">
        <v>0.21032198342899283</v>
      </c>
      <c r="O131" s="350">
        <v>0.21204802789572408</v>
      </c>
    </row>
    <row r="132" spans="2:20">
      <c r="B132" s="343"/>
      <c r="C132" s="351"/>
      <c r="D132" s="351"/>
      <c r="E132" s="351"/>
      <c r="F132" s="351"/>
      <c r="G132" s="352"/>
      <c r="H132" s="379"/>
      <c r="I132" s="351"/>
      <c r="J132" s="351"/>
      <c r="K132" s="351"/>
      <c r="L132" s="352"/>
      <c r="M132" s="379"/>
      <c r="N132" s="351"/>
      <c r="O132" s="352"/>
    </row>
    <row r="133" spans="2:20" ht="13.5" customHeight="1">
      <c r="B133" s="343" t="s">
        <v>107</v>
      </c>
      <c r="C133" s="59">
        <v>4.5403488293454606</v>
      </c>
      <c r="D133" s="59">
        <v>6.7655226337060999</v>
      </c>
      <c r="E133" s="59">
        <v>14.090588484059424</v>
      </c>
      <c r="F133" s="59">
        <v>-0.87465853341699296</v>
      </c>
      <c r="G133" s="337">
        <v>24.521801413693989</v>
      </c>
      <c r="H133" s="59">
        <v>11.497717829530613</v>
      </c>
      <c r="I133" s="59">
        <v>10.634782791353889</v>
      </c>
      <c r="J133" s="59">
        <v>21.308124445967429</v>
      </c>
      <c r="K133" s="59">
        <v>-21.679421502649205</v>
      </c>
      <c r="L133" s="337">
        <v>21.761203564202724</v>
      </c>
      <c r="M133" s="59">
        <v>9.5909153330622612</v>
      </c>
      <c r="N133" s="59">
        <v>15.33962543262273</v>
      </c>
      <c r="O133" s="337">
        <v>24.930540765684992</v>
      </c>
    </row>
    <row r="134" spans="2:20" ht="22.5">
      <c r="B134" s="345" t="s">
        <v>108</v>
      </c>
      <c r="C134" s="272">
        <v>153.04016286782797</v>
      </c>
      <c r="D134" s="272">
        <v>81.156234716855352</v>
      </c>
      <c r="E134" s="272">
        <v>98</v>
      </c>
      <c r="F134" s="272">
        <v>60.866382728480914</v>
      </c>
      <c r="G134" s="346">
        <v>392.51817841205957</v>
      </c>
      <c r="H134" s="272">
        <v>101.73438192384737</v>
      </c>
      <c r="I134" s="272">
        <v>54.064813846271306</v>
      </c>
      <c r="J134" s="272">
        <v>121.88528151812091</v>
      </c>
      <c r="K134" s="272">
        <v>139.29471580343102</v>
      </c>
      <c r="L134" s="346">
        <v>416.97919309167014</v>
      </c>
      <c r="M134" s="272">
        <v>166.84729700906746</v>
      </c>
      <c r="N134" s="272">
        <v>163.50896769304586</v>
      </c>
      <c r="O134" s="346">
        <v>330.35626470211355</v>
      </c>
    </row>
    <row r="135" spans="2:20" ht="22.5">
      <c r="B135" s="234" t="s">
        <v>309</v>
      </c>
      <c r="C135" s="353">
        <v>0.31641095699147581</v>
      </c>
      <c r="D135" s="353">
        <v>0.17599999999999999</v>
      </c>
      <c r="E135" s="353">
        <v>0.23699999999999999</v>
      </c>
      <c r="F135" s="353">
        <v>0.14601210059573738</v>
      </c>
      <c r="G135" s="350">
        <v>0.22148950448861615</v>
      </c>
      <c r="H135" s="380">
        <v>0.23163519063330995</v>
      </c>
      <c r="I135" s="353">
        <v>0.14047015875654542</v>
      </c>
      <c r="J135" s="353">
        <v>0.22333904400396934</v>
      </c>
      <c r="K135" s="353">
        <v>0.20329666172976893</v>
      </c>
      <c r="L135" s="350">
        <v>0.20290897352134443</v>
      </c>
      <c r="M135" s="380">
        <v>0.22673384215344378</v>
      </c>
      <c r="N135" s="353">
        <v>0.23209612642529867</v>
      </c>
      <c r="O135" s="350">
        <v>0.22935656345587155</v>
      </c>
    </row>
    <row r="136" spans="2:20">
      <c r="B136" s="224"/>
      <c r="C136" s="232"/>
      <c r="D136" s="232"/>
      <c r="E136" s="232"/>
      <c r="F136" s="232"/>
      <c r="G136" s="233"/>
      <c r="H136" s="383"/>
      <c r="I136" s="232"/>
      <c r="J136" s="232"/>
      <c r="K136" s="232"/>
      <c r="L136" s="233"/>
      <c r="M136" s="383"/>
      <c r="N136" s="232"/>
      <c r="O136" s="233"/>
    </row>
    <row r="137" spans="2:20">
      <c r="B137" s="448" t="s">
        <v>109</v>
      </c>
      <c r="C137" s="448"/>
      <c r="D137" s="448"/>
      <c r="E137" s="448"/>
      <c r="F137" s="448"/>
      <c r="G137" s="448"/>
      <c r="H137" s="448"/>
      <c r="I137" s="448"/>
      <c r="J137" s="448"/>
      <c r="K137" s="448"/>
      <c r="L137" s="448"/>
      <c r="M137" s="448"/>
      <c r="N137" s="448"/>
      <c r="O137" s="448"/>
    </row>
    <row r="138" spans="2:20">
      <c r="B138" s="356" t="s">
        <v>29</v>
      </c>
      <c r="C138" s="357">
        <v>168</v>
      </c>
      <c r="D138" s="357">
        <v>170</v>
      </c>
      <c r="E138" s="357">
        <v>171</v>
      </c>
      <c r="F138" s="357">
        <v>173</v>
      </c>
      <c r="G138" s="358">
        <v>682</v>
      </c>
      <c r="H138" s="357">
        <v>174.66231861372219</v>
      </c>
      <c r="I138" s="357">
        <v>154.72787244364969</v>
      </c>
      <c r="J138" s="357">
        <v>235.27401035164391</v>
      </c>
      <c r="K138" s="357">
        <v>326.36117176367225</v>
      </c>
      <c r="L138" s="358">
        <v>891.02537317268809</v>
      </c>
      <c r="M138" s="357">
        <v>340.56977960780529</v>
      </c>
      <c r="N138" s="357">
        <v>312.41632520030657</v>
      </c>
      <c r="O138" s="358">
        <v>652.9861048081118</v>
      </c>
    </row>
    <row r="139" spans="2:20" ht="43.5">
      <c r="B139" s="235" t="s">
        <v>33</v>
      </c>
      <c r="C139" s="59">
        <v>30.014704391202255</v>
      </c>
      <c r="D139" s="59">
        <v>31.579843711910762</v>
      </c>
      <c r="E139" s="59">
        <v>36.160598274896792</v>
      </c>
      <c r="F139" s="59">
        <v>40.705322633944157</v>
      </c>
      <c r="G139" s="337">
        <v>138.46046901195396</v>
      </c>
      <c r="H139" s="59">
        <v>33.087876213377811</v>
      </c>
      <c r="I139" s="59">
        <v>35.410310590875632</v>
      </c>
      <c r="J139" s="59">
        <v>38.355169138991094</v>
      </c>
      <c r="K139" s="59">
        <v>56.373460652109728</v>
      </c>
      <c r="L139" s="337">
        <v>163.22681659535425</v>
      </c>
      <c r="M139" s="59">
        <v>41.792076129765668</v>
      </c>
      <c r="N139" s="59">
        <v>63.693748598465518</v>
      </c>
      <c r="O139" s="337">
        <v>105.48582472823119</v>
      </c>
      <c r="P139" s="32"/>
      <c r="Q139" s="32"/>
      <c r="R139" s="32"/>
      <c r="S139" s="32"/>
      <c r="T139" s="32"/>
    </row>
    <row r="140" spans="2:20" s="32" customFormat="1">
      <c r="B140" s="235" t="s">
        <v>78</v>
      </c>
      <c r="C140" s="59">
        <v>92.793856303576476</v>
      </c>
      <c r="D140" s="59">
        <v>119.34230792898428</v>
      </c>
      <c r="E140" s="59">
        <v>66.037587522397246</v>
      </c>
      <c r="F140" s="59">
        <v>97.502748776717908</v>
      </c>
      <c r="G140" s="337">
        <v>375.67650053167591</v>
      </c>
      <c r="H140" s="59">
        <v>91.242851828485414</v>
      </c>
      <c r="I140" s="59">
        <v>99.401537436796033</v>
      </c>
      <c r="J140" s="59">
        <v>94.493949897379196</v>
      </c>
      <c r="K140" s="59">
        <v>140.18712107805257</v>
      </c>
      <c r="L140" s="337">
        <v>425.32546024071326</v>
      </c>
      <c r="M140" s="59">
        <v>116.64059705782206</v>
      </c>
      <c r="N140" s="59">
        <v>111.68571428335632</v>
      </c>
      <c r="O140" s="337">
        <v>228.32631134117838</v>
      </c>
      <c r="P140" s="33"/>
      <c r="Q140" s="33"/>
      <c r="R140" s="33"/>
      <c r="S140" s="33"/>
      <c r="T140" s="33"/>
    </row>
    <row r="141" spans="2:20" ht="43.5">
      <c r="B141" s="236" t="s">
        <v>35</v>
      </c>
      <c r="C141" s="271">
        <v>39.826571133180032</v>
      </c>
      <c r="D141" s="271">
        <v>57.345031494805021</v>
      </c>
      <c r="E141" s="271">
        <v>41.56429204251377</v>
      </c>
      <c r="F141" s="271">
        <v>44.784028686203229</v>
      </c>
      <c r="G141" s="359">
        <v>183.51992335670207</v>
      </c>
      <c r="H141" s="271">
        <v>38.473461603518558</v>
      </c>
      <c r="I141" s="271">
        <v>41.280158095784955</v>
      </c>
      <c r="J141" s="271">
        <v>55.732626276573853</v>
      </c>
      <c r="K141" s="271">
        <v>22.963083668477804</v>
      </c>
      <c r="L141" s="359">
        <v>158.44932964435515</v>
      </c>
      <c r="M141" s="271">
        <v>70.023181313393252</v>
      </c>
      <c r="N141" s="271">
        <v>53.183381150592311</v>
      </c>
      <c r="O141" s="359">
        <v>123.20656246398556</v>
      </c>
    </row>
    <row r="142" spans="2:20" ht="21.75" customHeight="1">
      <c r="G142" s="45"/>
      <c r="L142" s="45"/>
      <c r="O142" s="50"/>
    </row>
    <row r="143" spans="2:20">
      <c r="B143" s="417" t="s">
        <v>344</v>
      </c>
      <c r="C143" s="417"/>
      <c r="D143" s="417"/>
      <c r="E143" s="417"/>
      <c r="F143" s="417"/>
      <c r="G143" s="417"/>
      <c r="H143" s="417"/>
      <c r="I143" s="417"/>
      <c r="J143" s="417"/>
      <c r="K143" s="417"/>
      <c r="L143" s="417"/>
      <c r="M143" s="417"/>
      <c r="N143" s="417"/>
      <c r="O143" s="417"/>
      <c r="P143" s="21"/>
      <c r="Q143" s="21"/>
      <c r="R143" s="21"/>
      <c r="S143" s="21"/>
    </row>
    <row r="144" spans="2:20" ht="38.25" customHeight="1">
      <c r="B144" s="417" t="s">
        <v>293</v>
      </c>
      <c r="C144" s="417"/>
      <c r="D144" s="417"/>
      <c r="E144" s="417"/>
      <c r="F144" s="417"/>
      <c r="G144" s="417"/>
      <c r="H144" s="417"/>
      <c r="I144" s="417"/>
      <c r="J144" s="417"/>
      <c r="K144" s="417"/>
      <c r="L144" s="417"/>
      <c r="M144" s="417"/>
      <c r="N144" s="417"/>
      <c r="O144" s="417"/>
      <c r="P144" s="21"/>
      <c r="Q144" s="21"/>
      <c r="R144" s="21"/>
      <c r="S144" s="21"/>
      <c r="T144" s="21"/>
    </row>
    <row r="145" ht="39.75" customHeight="1"/>
    <row r="146" ht="30.75" customHeight="1"/>
  </sheetData>
  <mergeCells count="14">
    <mergeCell ref="B2:O2"/>
    <mergeCell ref="B143:O143"/>
    <mergeCell ref="B144:O144"/>
    <mergeCell ref="B112:O112"/>
    <mergeCell ref="B4:O4"/>
    <mergeCell ref="B118:O118"/>
    <mergeCell ref="B137:O137"/>
    <mergeCell ref="B29:O29"/>
    <mergeCell ref="B48:O48"/>
    <mergeCell ref="B53:O53"/>
    <mergeCell ref="B86:O86"/>
    <mergeCell ref="B93:O93"/>
    <mergeCell ref="B23:O23"/>
    <mergeCell ref="B91:O91"/>
  </mergeCells>
  <printOptions horizontalCentered="1"/>
  <pageMargins left="0.23622047244094491" right="0.23622047244094491" top="0.74803149606299213" bottom="0.74803149606299213" header="0.31496062992125984" footer="0.31496062992125984"/>
  <pageSetup paperSize="9" scale="55" fitToHeight="2" orientation="landscape" r:id="rId1"/>
  <rowBreaks count="4" manualBreakCount="4">
    <brk id="27" min="1" max="14" man="1"/>
    <brk id="52" max="16383" man="1"/>
    <brk id="91" min="1" max="14" man="1"/>
    <brk id="116"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ADFC0-AA69-48D4-BE5F-47293BDB3766}">
  <sheetPr>
    <tabColor theme="4" tint="0.79998168889431442"/>
  </sheetPr>
  <dimension ref="B1:K77"/>
  <sheetViews>
    <sheetView showGridLines="0" topLeftCell="A27" zoomScale="70" zoomScaleNormal="70" workbookViewId="0">
      <selection activeCell="N27" sqref="N27"/>
    </sheetView>
  </sheetViews>
  <sheetFormatPr defaultRowHeight="21.75"/>
  <cols>
    <col min="1" max="1" width="3.42578125" style="33" customWidth="1"/>
    <col min="2" max="2" width="64" style="33" customWidth="1"/>
    <col min="3" max="3" width="11.7109375" style="106" bestFit="1" customWidth="1"/>
    <col min="4" max="4" width="13.5703125" style="106" bestFit="1" customWidth="1"/>
    <col min="5" max="5" width="16.7109375" style="33" customWidth="1"/>
    <col min="6" max="6" width="12.140625" style="33" bestFit="1" customWidth="1"/>
    <col min="7" max="7" width="16" style="33" customWidth="1"/>
    <col min="8" max="8" width="10.85546875" style="33" customWidth="1"/>
    <col min="9" max="9" width="4.42578125" style="33" customWidth="1"/>
    <col min="10" max="10" width="13.85546875" style="33" customWidth="1"/>
    <col min="11" max="11" width="51.28515625" style="36" customWidth="1"/>
    <col min="12" max="16384" width="9.140625" style="33"/>
  </cols>
  <sheetData>
    <row r="1" spans="2:11" ht="7.5" customHeight="1" thickBot="1">
      <c r="B1" s="146" t="s">
        <v>118</v>
      </c>
      <c r="C1" s="146"/>
      <c r="D1" s="146"/>
      <c r="E1" s="146"/>
      <c r="F1" s="146"/>
      <c r="G1" s="146"/>
      <c r="H1" s="146"/>
      <c r="I1" s="146"/>
      <c r="J1" s="146"/>
      <c r="K1" s="146"/>
    </row>
    <row r="2" spans="2:11" ht="29.25" thickBot="1">
      <c r="B2" s="454" t="s">
        <v>346</v>
      </c>
      <c r="C2" s="455"/>
      <c r="D2" s="455"/>
      <c r="E2" s="455"/>
      <c r="F2" s="455"/>
      <c r="G2" s="455"/>
      <c r="H2" s="455"/>
      <c r="I2" s="455"/>
      <c r="J2" s="455"/>
      <c r="K2" s="456"/>
    </row>
    <row r="3" spans="2:11" ht="13.5" customHeight="1" thickBot="1">
      <c r="B3" s="258"/>
      <c r="C3" s="258"/>
      <c r="D3" s="258"/>
      <c r="E3" s="258"/>
      <c r="F3" s="258"/>
      <c r="G3" s="258"/>
      <c r="H3" s="258"/>
      <c r="I3" s="258"/>
      <c r="J3" s="258"/>
      <c r="K3" s="258"/>
    </row>
    <row r="4" spans="2:11" ht="27" customHeight="1">
      <c r="B4" s="428" t="s">
        <v>119</v>
      </c>
      <c r="C4" s="429"/>
      <c r="D4" s="429"/>
      <c r="E4" s="429"/>
      <c r="F4" s="429"/>
      <c r="G4" s="429"/>
      <c r="H4" s="429"/>
      <c r="I4" s="429"/>
      <c r="J4" s="429"/>
      <c r="K4" s="430"/>
    </row>
    <row r="5" spans="2:11" ht="71.25" customHeight="1">
      <c r="B5" s="116" t="s">
        <v>2</v>
      </c>
      <c r="C5" s="252" t="s">
        <v>83</v>
      </c>
      <c r="D5" s="76" t="s">
        <v>120</v>
      </c>
      <c r="E5" s="76" t="s">
        <v>121</v>
      </c>
      <c r="F5" s="76" t="s">
        <v>23</v>
      </c>
      <c r="G5" s="76" t="s">
        <v>25</v>
      </c>
      <c r="H5" s="252" t="s">
        <v>122</v>
      </c>
      <c r="I5" s="76"/>
      <c r="J5" s="252" t="s">
        <v>122</v>
      </c>
      <c r="K5" s="77" t="s">
        <v>5</v>
      </c>
    </row>
    <row r="6" spans="2:11" ht="22.5" thickBot="1">
      <c r="B6" s="53"/>
      <c r="C6" s="78" t="s">
        <v>8</v>
      </c>
      <c r="D6" s="78" t="s">
        <v>8</v>
      </c>
      <c r="E6" s="78" t="s">
        <v>8</v>
      </c>
      <c r="F6" s="78" t="s">
        <v>8</v>
      </c>
      <c r="G6" s="78" t="s">
        <v>8</v>
      </c>
      <c r="H6" s="78" t="s">
        <v>8</v>
      </c>
      <c r="I6" s="79"/>
      <c r="J6" s="78" t="s">
        <v>9</v>
      </c>
      <c r="K6" s="80"/>
    </row>
    <row r="7" spans="2:11" ht="23.25" customHeight="1">
      <c r="B7" s="81" t="s">
        <v>123</v>
      </c>
      <c r="C7" s="82">
        <v>805.4</v>
      </c>
      <c r="D7" s="83">
        <v>0</v>
      </c>
      <c r="E7" s="83">
        <v>0</v>
      </c>
      <c r="F7" s="83">
        <v>0</v>
      </c>
      <c r="G7" s="83">
        <v>0</v>
      </c>
      <c r="H7" s="84">
        <v>805.4</v>
      </c>
      <c r="I7" s="85"/>
      <c r="J7" s="86">
        <v>1019.7726848672161</v>
      </c>
      <c r="K7" s="81" t="s">
        <v>124</v>
      </c>
    </row>
    <row r="8" spans="2:11" ht="23.25" customHeight="1">
      <c r="B8" s="81"/>
      <c r="C8" s="82"/>
      <c r="D8" s="83">
        <v>12</v>
      </c>
      <c r="E8" s="83">
        <v>0</v>
      </c>
      <c r="F8" s="83">
        <v>0</v>
      </c>
      <c r="G8" s="83">
        <v>0</v>
      </c>
      <c r="H8" s="84">
        <v>12</v>
      </c>
      <c r="I8" s="85"/>
      <c r="J8" s="86">
        <v>15.030178798204929</v>
      </c>
      <c r="K8" s="81" t="s">
        <v>125</v>
      </c>
    </row>
    <row r="9" spans="2:11" ht="23.25" customHeight="1">
      <c r="B9" s="81" t="s">
        <v>126</v>
      </c>
      <c r="C9" s="82">
        <v>882.6</v>
      </c>
      <c r="D9" s="83">
        <v>0</v>
      </c>
      <c r="E9" s="83">
        <v>352</v>
      </c>
      <c r="F9" s="83">
        <v>0</v>
      </c>
      <c r="G9" s="83">
        <v>0</v>
      </c>
      <c r="H9" s="84">
        <v>1234.5999999999999</v>
      </c>
      <c r="I9" s="85"/>
      <c r="J9" s="86">
        <v>1563.4677333238599</v>
      </c>
      <c r="K9" s="81" t="s">
        <v>127</v>
      </c>
    </row>
    <row r="10" spans="2:11" ht="23.25" customHeight="1">
      <c r="B10" s="81" t="s">
        <v>128</v>
      </c>
      <c r="C10" s="82">
        <v>141.80000000000001</v>
      </c>
      <c r="D10" s="83">
        <v>0</v>
      </c>
      <c r="E10" s="83">
        <v>0</v>
      </c>
      <c r="F10" s="83">
        <v>0</v>
      </c>
      <c r="G10" s="83">
        <v>0</v>
      </c>
      <c r="H10" s="84">
        <v>141.80000000000001</v>
      </c>
      <c r="I10" s="85"/>
      <c r="J10" s="86">
        <v>179.53521059674105</v>
      </c>
      <c r="K10" s="81" t="s">
        <v>129</v>
      </c>
    </row>
    <row r="11" spans="2:11" ht="23.25" customHeight="1">
      <c r="B11" s="81" t="s">
        <v>130</v>
      </c>
      <c r="C11" s="82">
        <v>309.10000000000002</v>
      </c>
      <c r="D11" s="83">
        <v>-264.39999999999998</v>
      </c>
      <c r="E11" s="83">
        <v>0</v>
      </c>
      <c r="F11" s="83">
        <v>0</v>
      </c>
      <c r="G11" s="83">
        <v>-1</v>
      </c>
      <c r="H11" s="84">
        <v>43.700000000000045</v>
      </c>
      <c r="I11" s="85"/>
      <c r="J11" s="86">
        <v>56.41579748299737</v>
      </c>
      <c r="K11" s="81" t="s">
        <v>131</v>
      </c>
    </row>
    <row r="12" spans="2:11" ht="23.25" customHeight="1">
      <c r="B12" s="81" t="s">
        <v>132</v>
      </c>
      <c r="C12" s="82">
        <v>39.200000000000003</v>
      </c>
      <c r="D12" s="83">
        <v>264.39999999999998</v>
      </c>
      <c r="E12" s="83">
        <v>0</v>
      </c>
      <c r="F12" s="83">
        <v>0</v>
      </c>
      <c r="G12" s="83">
        <v>7</v>
      </c>
      <c r="H12" s="84">
        <v>309.99999999999994</v>
      </c>
      <c r="I12" s="85"/>
      <c r="J12" s="86">
        <v>392.03031199084256</v>
      </c>
      <c r="K12" s="81" t="s">
        <v>133</v>
      </c>
    </row>
    <row r="13" spans="2:11" s="45" customFormat="1">
      <c r="B13" s="87" t="s">
        <v>134</v>
      </c>
      <c r="C13" s="88">
        <v>2178.1</v>
      </c>
      <c r="D13" s="89">
        <v>12</v>
      </c>
      <c r="E13" s="89">
        <v>352</v>
      </c>
      <c r="F13" s="89">
        <v>0</v>
      </c>
      <c r="G13" s="89">
        <v>6</v>
      </c>
      <c r="H13" s="90">
        <v>2547.5</v>
      </c>
      <c r="I13" s="91"/>
      <c r="J13" s="92">
        <v>3226.2519170598616</v>
      </c>
      <c r="K13" s="87" t="s">
        <v>134</v>
      </c>
    </row>
    <row r="14" spans="2:11">
      <c r="B14" s="81" t="s">
        <v>135</v>
      </c>
      <c r="C14" s="93">
        <v>9.1</v>
      </c>
      <c r="D14" s="94">
        <v>0</v>
      </c>
      <c r="E14" s="94">
        <v>0</v>
      </c>
      <c r="F14" s="94">
        <v>0</v>
      </c>
      <c r="G14" s="94">
        <v>0</v>
      </c>
      <c r="H14" s="84">
        <v>9.1</v>
      </c>
      <c r="I14" s="85"/>
      <c r="J14" s="86">
        <v>11.523275725332475</v>
      </c>
      <c r="K14" s="81" t="s">
        <v>135</v>
      </c>
    </row>
    <row r="15" spans="2:11">
      <c r="B15" s="81" t="s">
        <v>136</v>
      </c>
      <c r="C15" s="93">
        <v>659.1</v>
      </c>
      <c r="D15" s="83">
        <v>-335</v>
      </c>
      <c r="E15" s="94">
        <v>0</v>
      </c>
      <c r="F15" s="94">
        <v>0</v>
      </c>
      <c r="G15" s="94">
        <v>0</v>
      </c>
      <c r="H15" s="95">
        <v>324.10000000000002</v>
      </c>
      <c r="I15" s="96"/>
      <c r="J15" s="97">
        <v>410.91980104236148</v>
      </c>
      <c r="K15" s="81" t="s">
        <v>137</v>
      </c>
    </row>
    <row r="16" spans="2:11">
      <c r="B16" s="81"/>
      <c r="C16" s="93"/>
      <c r="D16" s="83">
        <v>335</v>
      </c>
      <c r="E16" s="94">
        <v>0</v>
      </c>
      <c r="F16" s="94">
        <v>0</v>
      </c>
      <c r="G16" s="83">
        <v>12</v>
      </c>
      <c r="H16" s="95">
        <v>347</v>
      </c>
      <c r="I16" s="96"/>
      <c r="J16" s="97">
        <v>439.35821628030874</v>
      </c>
      <c r="K16" s="81" t="s">
        <v>138</v>
      </c>
    </row>
    <row r="17" spans="2:11">
      <c r="B17" s="81" t="s">
        <v>139</v>
      </c>
      <c r="C17" s="93">
        <v>5540.1</v>
      </c>
      <c r="D17" s="94">
        <v>0</v>
      </c>
      <c r="E17" s="94">
        <v>0</v>
      </c>
      <c r="F17" s="94">
        <v>0</v>
      </c>
      <c r="G17" s="83">
        <v>-74</v>
      </c>
      <c r="H17" s="95">
        <v>5465.6</v>
      </c>
      <c r="I17" s="96"/>
      <c r="J17" s="97">
        <v>6922.4696809551051</v>
      </c>
      <c r="K17" s="81" t="s">
        <v>140</v>
      </c>
    </row>
    <row r="18" spans="2:11">
      <c r="B18" s="81" t="s">
        <v>141</v>
      </c>
      <c r="C18" s="93">
        <v>10677.4</v>
      </c>
      <c r="D18" s="94">
        <v>0</v>
      </c>
      <c r="E18" s="94">
        <v>0</v>
      </c>
      <c r="F18" s="94">
        <v>0</v>
      </c>
      <c r="G18" s="83">
        <v>89</v>
      </c>
      <c r="H18" s="95">
        <v>10766.4</v>
      </c>
      <c r="I18" s="96"/>
      <c r="J18" s="97">
        <v>13635.412950278236</v>
      </c>
      <c r="K18" s="81" t="s">
        <v>141</v>
      </c>
    </row>
    <row r="19" spans="2:11">
      <c r="B19" s="81" t="s">
        <v>142</v>
      </c>
      <c r="C19" s="93">
        <v>159.19999999999999</v>
      </c>
      <c r="D19" s="94">
        <v>0</v>
      </c>
      <c r="E19" s="94">
        <v>0</v>
      </c>
      <c r="F19" s="94">
        <v>-6</v>
      </c>
      <c r="G19" s="83">
        <v>-100</v>
      </c>
      <c r="H19" s="95">
        <v>53.199999999999989</v>
      </c>
      <c r="I19" s="96"/>
      <c r="J19" s="97">
        <v>69.220668927605644</v>
      </c>
      <c r="K19" s="81" t="s">
        <v>142</v>
      </c>
    </row>
    <row r="20" spans="2:11" ht="43.5">
      <c r="B20" s="81" t="s">
        <v>143</v>
      </c>
      <c r="C20" s="93">
        <v>85.5</v>
      </c>
      <c r="D20" s="94">
        <v>0</v>
      </c>
      <c r="E20" s="94">
        <v>0</v>
      </c>
      <c r="F20" s="94">
        <v>0</v>
      </c>
      <c r="G20" s="83">
        <v>0</v>
      </c>
      <c r="H20" s="95">
        <v>85</v>
      </c>
      <c r="I20" s="96"/>
      <c r="J20" s="97">
        <v>108.20240629045888</v>
      </c>
      <c r="K20" s="81" t="s">
        <v>144</v>
      </c>
    </row>
    <row r="21" spans="2:11">
      <c r="B21" s="81" t="s">
        <v>145</v>
      </c>
      <c r="C21" s="93">
        <v>11.9</v>
      </c>
      <c r="D21" s="83">
        <v>-11.9</v>
      </c>
      <c r="E21" s="94">
        <v>0</v>
      </c>
      <c r="F21" s="94">
        <v>0</v>
      </c>
      <c r="G21" s="83">
        <v>0</v>
      </c>
      <c r="H21" s="95">
        <v>0</v>
      </c>
      <c r="I21" s="96"/>
      <c r="J21" s="97"/>
      <c r="K21" s="81"/>
    </row>
    <row r="22" spans="2:11" ht="22.5" thickBot="1">
      <c r="B22" s="68" t="s">
        <v>146</v>
      </c>
      <c r="C22" s="98">
        <v>19320.400000000001</v>
      </c>
      <c r="D22" s="70">
        <v>0</v>
      </c>
      <c r="E22" s="70">
        <v>352</v>
      </c>
      <c r="F22" s="70">
        <v>-6</v>
      </c>
      <c r="G22" s="70">
        <v>-68</v>
      </c>
      <c r="H22" s="71">
        <v>19598.400000000001</v>
      </c>
      <c r="I22" s="99"/>
      <c r="J22" s="100">
        <v>24823.358916559271</v>
      </c>
      <c r="K22" s="101" t="s">
        <v>146</v>
      </c>
    </row>
    <row r="23" spans="2:11">
      <c r="B23" s="81" t="s">
        <v>147</v>
      </c>
      <c r="C23" s="93">
        <v>1444.5</v>
      </c>
      <c r="D23" s="83">
        <v>-1249</v>
      </c>
      <c r="E23" s="102"/>
      <c r="F23" s="102"/>
      <c r="G23" s="102"/>
      <c r="H23" s="84">
        <v>195.5</v>
      </c>
      <c r="I23" s="85"/>
      <c r="J23" s="86">
        <v>248.22683216321099</v>
      </c>
      <c r="K23" s="81" t="s">
        <v>148</v>
      </c>
    </row>
    <row r="24" spans="2:11">
      <c r="B24" s="81" t="s">
        <v>149</v>
      </c>
      <c r="C24" s="82">
        <v>951.2</v>
      </c>
      <c r="D24" s="83">
        <v>0</v>
      </c>
      <c r="E24" s="83">
        <v>336</v>
      </c>
      <c r="F24" s="83">
        <v>0</v>
      </c>
      <c r="G24" s="83">
        <v>0</v>
      </c>
      <c r="H24" s="84">
        <v>1287.2</v>
      </c>
      <c r="I24" s="85"/>
      <c r="J24" s="86">
        <v>1630.6056699503818</v>
      </c>
      <c r="K24" s="81" t="s">
        <v>150</v>
      </c>
    </row>
    <row r="25" spans="2:11">
      <c r="B25" s="81" t="s">
        <v>151</v>
      </c>
      <c r="C25" s="82">
        <v>83.4</v>
      </c>
      <c r="D25" s="83">
        <v>0</v>
      </c>
      <c r="E25" s="83">
        <v>0</v>
      </c>
      <c r="F25" s="83">
        <v>0</v>
      </c>
      <c r="G25" s="83">
        <v>7</v>
      </c>
      <c r="H25" s="84">
        <v>90.4</v>
      </c>
      <c r="I25" s="85"/>
      <c r="J25" s="86">
        <v>115.09387509113699</v>
      </c>
      <c r="K25" s="81" t="s">
        <v>152</v>
      </c>
    </row>
    <row r="26" spans="2:11">
      <c r="B26" s="81" t="s">
        <v>153</v>
      </c>
      <c r="C26" s="82">
        <v>33.1</v>
      </c>
      <c r="D26" s="83">
        <v>0</v>
      </c>
      <c r="E26" s="83">
        <v>0</v>
      </c>
      <c r="F26" s="83">
        <v>0</v>
      </c>
      <c r="G26" s="83">
        <v>0</v>
      </c>
      <c r="H26" s="84">
        <v>33.1</v>
      </c>
      <c r="I26" s="85"/>
      <c r="J26" s="86">
        <v>41.884124091269463</v>
      </c>
      <c r="K26" s="81" t="s">
        <v>154</v>
      </c>
    </row>
    <row r="27" spans="2:11" ht="46.5" customHeight="1">
      <c r="B27" s="81" t="s">
        <v>155</v>
      </c>
      <c r="C27" s="82">
        <v>181.8</v>
      </c>
      <c r="D27" s="83">
        <v>1249</v>
      </c>
      <c r="E27" s="83">
        <v>16</v>
      </c>
      <c r="F27" s="83">
        <v>150</v>
      </c>
      <c r="G27" s="83">
        <v>-8</v>
      </c>
      <c r="H27" s="84">
        <v>1588.8</v>
      </c>
      <c r="I27" s="85"/>
      <c r="J27" s="86">
        <v>2012.2190155165883</v>
      </c>
      <c r="K27" s="81" t="s">
        <v>156</v>
      </c>
    </row>
    <row r="28" spans="2:11">
      <c r="B28" s="87" t="s">
        <v>157</v>
      </c>
      <c r="C28" s="88">
        <v>2694</v>
      </c>
      <c r="D28" s="89">
        <v>0</v>
      </c>
      <c r="E28" s="89">
        <v>352</v>
      </c>
      <c r="F28" s="89">
        <v>150</v>
      </c>
      <c r="G28" s="89">
        <v>1</v>
      </c>
      <c r="H28" s="90">
        <v>3195</v>
      </c>
      <c r="I28" s="91"/>
      <c r="J28" s="92">
        <v>4048.0295168125876</v>
      </c>
      <c r="K28" s="87" t="s">
        <v>157</v>
      </c>
    </row>
    <row r="29" spans="2:11">
      <c r="B29" s="81" t="s">
        <v>151</v>
      </c>
      <c r="C29" s="93">
        <v>299.10000000000002</v>
      </c>
      <c r="D29" s="83">
        <v>0</v>
      </c>
      <c r="E29" s="83">
        <v>0</v>
      </c>
      <c r="F29" s="83">
        <v>0</v>
      </c>
      <c r="G29" s="83">
        <v>-6</v>
      </c>
      <c r="H29" s="103">
        <v>293.10000000000002</v>
      </c>
      <c r="I29" s="104"/>
      <c r="J29" s="105">
        <v>370.58536332972096</v>
      </c>
      <c r="K29" s="81" t="s">
        <v>158</v>
      </c>
    </row>
    <row r="30" spans="2:11">
      <c r="B30" s="81" t="s">
        <v>153</v>
      </c>
      <c r="C30" s="93">
        <v>5282.9</v>
      </c>
      <c r="D30" s="83">
        <v>0</v>
      </c>
      <c r="E30" s="83">
        <v>0</v>
      </c>
      <c r="F30" s="83">
        <v>0</v>
      </c>
      <c r="G30" s="83">
        <v>9.4</v>
      </c>
      <c r="H30" s="84">
        <v>5292.2999999999993</v>
      </c>
      <c r="I30" s="85"/>
      <c r="J30" s="105">
        <v>6701.5240536407346</v>
      </c>
      <c r="K30" s="81" t="s">
        <v>159</v>
      </c>
    </row>
    <row r="31" spans="2:11">
      <c r="B31" s="81" t="s">
        <v>160</v>
      </c>
      <c r="C31" s="93">
        <v>677.7</v>
      </c>
      <c r="D31" s="83">
        <v>0</v>
      </c>
      <c r="E31" s="83">
        <v>0</v>
      </c>
      <c r="F31" s="83">
        <v>0</v>
      </c>
      <c r="G31" s="83">
        <v>-3</v>
      </c>
      <c r="H31" s="103">
        <v>674.7</v>
      </c>
      <c r="I31" s="104"/>
      <c r="J31" s="105">
        <v>854.49492772339102</v>
      </c>
      <c r="K31" s="81" t="s">
        <v>160</v>
      </c>
    </row>
    <row r="32" spans="2:11" ht="65.25">
      <c r="B32" s="81" t="s">
        <v>345</v>
      </c>
      <c r="C32" s="93">
        <v>213.6</v>
      </c>
      <c r="D32" s="83">
        <v>0</v>
      </c>
      <c r="E32" s="83">
        <v>0</v>
      </c>
      <c r="F32" s="83">
        <v>49</v>
      </c>
      <c r="G32" s="83">
        <v>257</v>
      </c>
      <c r="H32" s="103">
        <v>519.6</v>
      </c>
      <c r="I32" s="104"/>
      <c r="J32" s="105">
        <v>658.55708534139433</v>
      </c>
      <c r="K32" s="81" t="s">
        <v>161</v>
      </c>
    </row>
    <row r="33" spans="2:11" ht="22.5" thickBot="1">
      <c r="B33" s="68" t="s">
        <v>162</v>
      </c>
      <c r="C33" s="98">
        <v>9168</v>
      </c>
      <c r="D33" s="70">
        <v>0</v>
      </c>
      <c r="E33" s="70">
        <v>352</v>
      </c>
      <c r="F33" s="70">
        <v>199</v>
      </c>
      <c r="G33" s="70">
        <v>256</v>
      </c>
      <c r="H33" s="71">
        <v>9974.7000000000007</v>
      </c>
      <c r="I33" s="99"/>
      <c r="J33" s="100">
        <v>12633.19094684783</v>
      </c>
      <c r="K33" s="101" t="s">
        <v>162</v>
      </c>
    </row>
    <row r="34" spans="2:11" ht="13.5" customHeight="1" thickBot="1"/>
    <row r="35" spans="2:11" ht="27.75" customHeight="1">
      <c r="B35" s="428" t="s">
        <v>163</v>
      </c>
      <c r="C35" s="429"/>
      <c r="D35" s="429"/>
      <c r="E35" s="429"/>
      <c r="F35" s="429"/>
      <c r="G35" s="429"/>
      <c r="H35" s="429"/>
      <c r="I35" s="429"/>
      <c r="J35" s="429"/>
      <c r="K35" s="430"/>
    </row>
    <row r="36" spans="2:11" ht="78.75" customHeight="1">
      <c r="B36" s="116" t="s">
        <v>2</v>
      </c>
      <c r="C36" s="252" t="s">
        <v>83</v>
      </c>
      <c r="D36" s="76" t="s">
        <v>120</v>
      </c>
      <c r="E36" s="76" t="s">
        <v>121</v>
      </c>
      <c r="F36" s="76" t="s">
        <v>23</v>
      </c>
      <c r="G36" s="76" t="s">
        <v>25</v>
      </c>
      <c r="H36" s="252" t="s">
        <v>122</v>
      </c>
      <c r="I36" s="76"/>
      <c r="J36" s="252" t="s">
        <v>122</v>
      </c>
      <c r="K36" s="77" t="s">
        <v>5</v>
      </c>
    </row>
    <row r="37" spans="2:11" ht="22.5" thickBot="1">
      <c r="B37" s="53"/>
      <c r="C37" s="78" t="s">
        <v>8</v>
      </c>
      <c r="D37" s="78" t="s">
        <v>8</v>
      </c>
      <c r="E37" s="78" t="s">
        <v>8</v>
      </c>
      <c r="F37" s="78" t="s">
        <v>8</v>
      </c>
      <c r="G37" s="78" t="s">
        <v>8</v>
      </c>
      <c r="H37" s="78" t="s">
        <v>8</v>
      </c>
      <c r="I37" s="79"/>
      <c r="J37" s="78" t="s">
        <v>9</v>
      </c>
      <c r="K37" s="80"/>
    </row>
    <row r="38" spans="2:11" ht="22.5" customHeight="1">
      <c r="B38" s="81" t="s">
        <v>123</v>
      </c>
      <c r="C38" s="82">
        <v>797.6</v>
      </c>
      <c r="D38" s="83">
        <v>0</v>
      </c>
      <c r="E38" s="83">
        <v>0</v>
      </c>
      <c r="F38" s="83">
        <v>0</v>
      </c>
      <c r="G38" s="83">
        <v>0</v>
      </c>
      <c r="H38" s="84">
        <v>797.6</v>
      </c>
      <c r="I38" s="85"/>
      <c r="J38" s="86">
        <v>965.54517709143875</v>
      </c>
      <c r="K38" s="81" t="s">
        <v>124</v>
      </c>
    </row>
    <row r="39" spans="2:11" ht="22.5" customHeight="1">
      <c r="B39" s="81"/>
      <c r="C39" s="82">
        <v>0</v>
      </c>
      <c r="D39" s="83">
        <v>13.4</v>
      </c>
      <c r="E39" s="83">
        <v>0</v>
      </c>
      <c r="F39" s="83">
        <v>0</v>
      </c>
      <c r="G39" s="83">
        <v>0</v>
      </c>
      <c r="H39" s="84">
        <v>13.4</v>
      </c>
      <c r="I39" s="85"/>
      <c r="J39" s="86">
        <v>15.706628162085329</v>
      </c>
      <c r="K39" s="81" t="s">
        <v>125</v>
      </c>
    </row>
    <row r="40" spans="2:11" ht="22.5" customHeight="1">
      <c r="B40" s="81" t="s">
        <v>126</v>
      </c>
      <c r="C40" s="82">
        <v>1292.5999999999999</v>
      </c>
      <c r="D40" s="83">
        <v>0</v>
      </c>
      <c r="E40" s="83">
        <v>366</v>
      </c>
      <c r="F40" s="83">
        <v>0</v>
      </c>
      <c r="G40" s="83">
        <v>0</v>
      </c>
      <c r="H40" s="84">
        <v>1658.6</v>
      </c>
      <c r="I40" s="85"/>
      <c r="J40" s="86">
        <v>2008.1849886694636</v>
      </c>
      <c r="K40" s="81" t="s">
        <v>127</v>
      </c>
    </row>
    <row r="41" spans="2:11" ht="22.5" customHeight="1">
      <c r="B41" s="81" t="s">
        <v>128</v>
      </c>
      <c r="C41" s="82">
        <v>138</v>
      </c>
      <c r="D41" s="83">
        <v>0</v>
      </c>
      <c r="E41" s="83">
        <v>0</v>
      </c>
      <c r="F41" s="83">
        <v>0</v>
      </c>
      <c r="G41" s="83">
        <v>0</v>
      </c>
      <c r="H41" s="84">
        <v>138</v>
      </c>
      <c r="I41" s="85"/>
      <c r="J41" s="86">
        <v>167.0349548315798</v>
      </c>
      <c r="K41" s="81" t="s">
        <v>129</v>
      </c>
    </row>
    <row r="42" spans="2:11" ht="22.5" customHeight="1">
      <c r="B42" s="81" t="s">
        <v>130</v>
      </c>
      <c r="C42" s="82">
        <v>345</v>
      </c>
      <c r="D42" s="83">
        <v>-249</v>
      </c>
      <c r="E42" s="83">
        <v>0</v>
      </c>
      <c r="F42" s="83">
        <v>0</v>
      </c>
      <c r="G42" s="83">
        <v>0</v>
      </c>
      <c r="H42" s="84">
        <v>96</v>
      </c>
      <c r="I42" s="85"/>
      <c r="J42" s="86">
        <v>115.8588484625874</v>
      </c>
      <c r="K42" s="81" t="s">
        <v>131</v>
      </c>
    </row>
    <row r="43" spans="2:11" ht="22.5" customHeight="1">
      <c r="B43" s="81" t="s">
        <v>132</v>
      </c>
      <c r="C43" s="82">
        <v>325</v>
      </c>
      <c r="D43" s="83">
        <v>254</v>
      </c>
      <c r="E43" s="83">
        <v>0</v>
      </c>
      <c r="F43" s="83">
        <v>0</v>
      </c>
      <c r="G43" s="83">
        <v>0</v>
      </c>
      <c r="H43" s="84">
        <v>580</v>
      </c>
      <c r="I43" s="85"/>
      <c r="J43" s="86">
        <v>702.81685549084114</v>
      </c>
      <c r="K43" s="81" t="s">
        <v>133</v>
      </c>
    </row>
    <row r="44" spans="2:11">
      <c r="B44" s="87" t="s">
        <v>134</v>
      </c>
      <c r="C44" s="88">
        <v>2899.2</v>
      </c>
      <c r="D44" s="89">
        <v>18.400000000000006</v>
      </c>
      <c r="E44" s="89">
        <v>366</v>
      </c>
      <c r="F44" s="89">
        <v>0</v>
      </c>
      <c r="G44" s="89">
        <v>0</v>
      </c>
      <c r="H44" s="90">
        <v>3283.6</v>
      </c>
      <c r="I44" s="91"/>
      <c r="J44" s="92">
        <v>3976</v>
      </c>
      <c r="K44" s="87" t="s">
        <v>134</v>
      </c>
    </row>
    <row r="45" spans="2:11">
      <c r="B45" s="81" t="s">
        <v>135</v>
      </c>
      <c r="C45" s="93">
        <v>9</v>
      </c>
      <c r="D45" s="94">
        <v>0</v>
      </c>
      <c r="E45" s="94">
        <v>0</v>
      </c>
      <c r="F45" s="94">
        <v>0</v>
      </c>
      <c r="G45" s="94">
        <v>0</v>
      </c>
      <c r="H45" s="84">
        <v>9</v>
      </c>
      <c r="I45" s="85"/>
      <c r="J45" s="86">
        <v>11.18348763989262</v>
      </c>
      <c r="K45" s="81" t="s">
        <v>135</v>
      </c>
    </row>
    <row r="46" spans="2:11">
      <c r="B46" s="81" t="s">
        <v>136</v>
      </c>
      <c r="C46" s="93">
        <v>702</v>
      </c>
      <c r="D46" s="83">
        <v>-356</v>
      </c>
      <c r="E46" s="94">
        <v>0</v>
      </c>
      <c r="F46" s="94">
        <v>0</v>
      </c>
      <c r="G46" s="94">
        <v>10</v>
      </c>
      <c r="H46" s="95">
        <v>356</v>
      </c>
      <c r="I46" s="96"/>
      <c r="J46" s="97">
        <v>430.43987526954601</v>
      </c>
      <c r="K46" s="81" t="s">
        <v>137</v>
      </c>
    </row>
    <row r="47" spans="2:11">
      <c r="B47" s="81"/>
      <c r="C47" s="93">
        <v>0</v>
      </c>
      <c r="D47" s="83">
        <v>356</v>
      </c>
      <c r="E47" s="94">
        <v>0</v>
      </c>
      <c r="F47" s="94">
        <v>0</v>
      </c>
      <c r="G47" s="83">
        <v>17</v>
      </c>
      <c r="H47" s="95">
        <v>373</v>
      </c>
      <c r="I47" s="96"/>
      <c r="J47" s="97">
        <v>451.72723717171635</v>
      </c>
      <c r="K47" s="81" t="s">
        <v>138</v>
      </c>
    </row>
    <row r="48" spans="2:11">
      <c r="B48" s="81" t="s">
        <v>139</v>
      </c>
      <c r="C48" s="93">
        <v>5880</v>
      </c>
      <c r="D48" s="94">
        <v>0</v>
      </c>
      <c r="E48" s="94">
        <v>0</v>
      </c>
      <c r="F48" s="94">
        <v>0</v>
      </c>
      <c r="G48" s="83">
        <v>-66</v>
      </c>
      <c r="H48" s="95">
        <v>5814</v>
      </c>
      <c r="I48" s="96"/>
      <c r="J48" s="97">
        <v>7036.3738734045628</v>
      </c>
      <c r="K48" s="81" t="s">
        <v>140</v>
      </c>
    </row>
    <row r="49" spans="2:11">
      <c r="B49" s="81" t="s">
        <v>141</v>
      </c>
      <c r="C49" s="93">
        <v>10860</v>
      </c>
      <c r="D49" s="94" t="s">
        <v>32</v>
      </c>
      <c r="E49" s="94">
        <v>0</v>
      </c>
      <c r="F49" s="94">
        <v>0</v>
      </c>
      <c r="G49" s="83">
        <v>84</v>
      </c>
      <c r="H49" s="95">
        <v>10944</v>
      </c>
      <c r="I49" s="96"/>
      <c r="J49" s="97">
        <v>13243.706648089001</v>
      </c>
      <c r="K49" s="81" t="s">
        <v>141</v>
      </c>
    </row>
    <row r="50" spans="2:11">
      <c r="B50" s="81" t="s">
        <v>142</v>
      </c>
      <c r="C50" s="93">
        <v>67</v>
      </c>
      <c r="D50" s="94" t="s">
        <v>32</v>
      </c>
      <c r="E50" s="94">
        <v>0</v>
      </c>
      <c r="F50" s="94">
        <v>-6</v>
      </c>
      <c r="G50" s="83">
        <v>-24</v>
      </c>
      <c r="H50" s="95">
        <v>37</v>
      </c>
      <c r="I50" s="96"/>
      <c r="J50" s="97">
        <v>46.685390072048065</v>
      </c>
      <c r="K50" s="81" t="s">
        <v>142</v>
      </c>
    </row>
    <row r="51" spans="2:11">
      <c r="B51" s="81" t="s">
        <v>164</v>
      </c>
      <c r="C51" s="93">
        <v>52</v>
      </c>
      <c r="D51" s="94" t="s">
        <v>32</v>
      </c>
      <c r="E51" s="94">
        <v>0</v>
      </c>
      <c r="F51" s="94">
        <v>0</v>
      </c>
      <c r="G51" s="83" t="s">
        <v>32</v>
      </c>
      <c r="H51" s="95">
        <v>52</v>
      </c>
      <c r="I51" s="96"/>
      <c r="J51" s="97">
        <v>62</v>
      </c>
      <c r="K51" s="81" t="s">
        <v>144</v>
      </c>
    </row>
    <row r="52" spans="2:11">
      <c r="B52" s="81" t="s">
        <v>145</v>
      </c>
      <c r="C52" s="93">
        <v>13</v>
      </c>
      <c r="D52" s="83">
        <v>-13</v>
      </c>
      <c r="E52" s="94">
        <v>0</v>
      </c>
      <c r="F52" s="94">
        <v>0</v>
      </c>
      <c r="G52" s="83" t="s">
        <v>32</v>
      </c>
      <c r="H52" s="95">
        <v>0</v>
      </c>
      <c r="I52" s="96"/>
      <c r="J52" s="97">
        <v>0</v>
      </c>
      <c r="K52" s="81"/>
    </row>
    <row r="53" spans="2:11" ht="22.5" thickBot="1">
      <c r="B53" s="219" t="s">
        <v>165</v>
      </c>
      <c r="C53" s="107">
        <v>20482.2</v>
      </c>
      <c r="D53" s="108">
        <v>5.3999999999999773</v>
      </c>
      <c r="E53" s="108">
        <v>366</v>
      </c>
      <c r="F53" s="108">
        <v>-6</v>
      </c>
      <c r="G53" s="108">
        <v>21</v>
      </c>
      <c r="H53" s="109">
        <v>20868.600000000002</v>
      </c>
      <c r="I53" s="110"/>
      <c r="J53" s="111">
        <v>25258.116511646767</v>
      </c>
      <c r="K53" s="220" t="s">
        <v>146</v>
      </c>
    </row>
    <row r="54" spans="2:11">
      <c r="B54" s="147" t="s">
        <v>147</v>
      </c>
      <c r="C54" s="93">
        <v>1533.4</v>
      </c>
      <c r="D54" s="83">
        <v>-1329</v>
      </c>
      <c r="E54" s="102">
        <v>0</v>
      </c>
      <c r="F54" s="102">
        <v>0</v>
      </c>
      <c r="G54" s="102">
        <v>0</v>
      </c>
      <c r="H54" s="84">
        <v>204.40000000000009</v>
      </c>
      <c r="I54" s="85"/>
      <c r="J54" s="86">
        <v>248.00477156254505</v>
      </c>
      <c r="K54" s="81" t="s">
        <v>148</v>
      </c>
    </row>
    <row r="55" spans="2:11">
      <c r="B55" s="147" t="s">
        <v>149</v>
      </c>
      <c r="C55" s="82">
        <v>1395.4</v>
      </c>
      <c r="D55" s="83">
        <v>0</v>
      </c>
      <c r="E55" s="83">
        <v>349</v>
      </c>
      <c r="F55" s="83">
        <v>0</v>
      </c>
      <c r="G55" s="83">
        <v>0</v>
      </c>
      <c r="H55" s="84">
        <v>1744.4</v>
      </c>
      <c r="I55" s="85"/>
      <c r="J55" s="86">
        <v>2110.2052732670527</v>
      </c>
      <c r="K55" s="81" t="s">
        <v>150</v>
      </c>
    </row>
    <row r="56" spans="2:11">
      <c r="B56" s="147" t="s">
        <v>151</v>
      </c>
      <c r="C56" s="82">
        <v>85</v>
      </c>
      <c r="D56" s="83">
        <v>0</v>
      </c>
      <c r="E56" s="83">
        <v>0</v>
      </c>
      <c r="F56" s="83">
        <v>0</v>
      </c>
      <c r="G56" s="83">
        <v>5</v>
      </c>
      <c r="H56" s="84">
        <v>90</v>
      </c>
      <c r="I56" s="85"/>
      <c r="J56" s="86">
        <v>109.68082344054929</v>
      </c>
      <c r="K56" s="81" t="s">
        <v>152</v>
      </c>
    </row>
    <row r="57" spans="2:11">
      <c r="B57" s="147" t="s">
        <v>153</v>
      </c>
      <c r="C57" s="82">
        <v>36</v>
      </c>
      <c r="D57" s="83">
        <v>0</v>
      </c>
      <c r="E57" s="83">
        <v>0</v>
      </c>
      <c r="F57" s="83">
        <v>0</v>
      </c>
      <c r="G57" s="83">
        <v>0</v>
      </c>
      <c r="H57" s="84">
        <v>36</v>
      </c>
      <c r="I57" s="85"/>
      <c r="J57" s="86">
        <v>43.106991025259873</v>
      </c>
      <c r="K57" s="81" t="s">
        <v>154</v>
      </c>
    </row>
    <row r="58" spans="2:11" ht="43.5">
      <c r="B58" s="81" t="s">
        <v>155</v>
      </c>
      <c r="C58" s="82">
        <v>267</v>
      </c>
      <c r="D58" s="83">
        <v>1329</v>
      </c>
      <c r="E58" s="83">
        <v>17</v>
      </c>
      <c r="F58" s="83">
        <v>151</v>
      </c>
      <c r="G58" s="83">
        <v>-16</v>
      </c>
      <c r="H58" s="84">
        <v>1748</v>
      </c>
      <c r="I58" s="85"/>
      <c r="J58" s="86">
        <v>2115.4012129767957</v>
      </c>
      <c r="K58" s="81" t="s">
        <v>156</v>
      </c>
    </row>
    <row r="59" spans="2:11">
      <c r="B59" s="87" t="s">
        <v>157</v>
      </c>
      <c r="C59" s="88">
        <v>3315.8</v>
      </c>
      <c r="D59" s="89">
        <v>0</v>
      </c>
      <c r="E59" s="89">
        <v>366</v>
      </c>
      <c r="F59" s="89">
        <v>151</v>
      </c>
      <c r="G59" s="89">
        <v>-10</v>
      </c>
      <c r="H59" s="90">
        <v>3822</v>
      </c>
      <c r="I59" s="91"/>
      <c r="J59" s="92">
        <v>4626.3990722722028</v>
      </c>
      <c r="K59" s="87" t="s">
        <v>157</v>
      </c>
    </row>
    <row r="60" spans="2:11">
      <c r="B60" s="147" t="s">
        <v>151</v>
      </c>
      <c r="C60" s="93">
        <v>320.5</v>
      </c>
      <c r="D60" s="83">
        <v>0</v>
      </c>
      <c r="E60" s="83">
        <v>0</v>
      </c>
      <c r="F60" s="83">
        <v>0</v>
      </c>
      <c r="G60" s="83">
        <v>-3.5</v>
      </c>
      <c r="H60" s="103">
        <v>317</v>
      </c>
      <c r="I60" s="104"/>
      <c r="J60" s="105">
        <v>383.52167134795059</v>
      </c>
      <c r="K60" s="81" t="s">
        <v>158</v>
      </c>
    </row>
    <row r="61" spans="2:11">
      <c r="B61" s="147" t="s">
        <v>153</v>
      </c>
      <c r="C61" s="93">
        <v>5541.6</v>
      </c>
      <c r="D61" s="83">
        <v>0</v>
      </c>
      <c r="E61" s="83">
        <v>0</v>
      </c>
      <c r="F61" s="83">
        <v>0</v>
      </c>
      <c r="G61" s="83">
        <v>0</v>
      </c>
      <c r="H61" s="84">
        <v>5541.6</v>
      </c>
      <c r="I61" s="85"/>
      <c r="J61" s="105">
        <v>6706.4615820782356</v>
      </c>
      <c r="K61" s="81" t="s">
        <v>159</v>
      </c>
    </row>
    <row r="62" spans="2:11">
      <c r="B62" s="147" t="s">
        <v>160</v>
      </c>
      <c r="C62" s="93">
        <v>759.5</v>
      </c>
      <c r="D62" s="83">
        <v>0</v>
      </c>
      <c r="E62" s="83">
        <v>0</v>
      </c>
      <c r="F62" s="83">
        <v>0</v>
      </c>
      <c r="G62" s="83">
        <v>0</v>
      </c>
      <c r="H62" s="103">
        <v>759.5</v>
      </c>
      <c r="I62" s="104"/>
      <c r="J62" s="105">
        <v>919.25813414060792</v>
      </c>
      <c r="K62" s="81" t="s">
        <v>160</v>
      </c>
    </row>
    <row r="63" spans="2:11" ht="65.25">
      <c r="B63" s="81" t="s">
        <v>345</v>
      </c>
      <c r="C63" s="93">
        <v>206</v>
      </c>
      <c r="D63" s="83">
        <v>0</v>
      </c>
      <c r="E63" s="83">
        <v>0</v>
      </c>
      <c r="F63" s="83">
        <v>34</v>
      </c>
      <c r="G63" s="83">
        <v>175</v>
      </c>
      <c r="H63" s="103">
        <v>415</v>
      </c>
      <c r="I63" s="104"/>
      <c r="J63" s="105">
        <v>501.02363707605195</v>
      </c>
      <c r="K63" s="81" t="s">
        <v>161</v>
      </c>
    </row>
    <row r="64" spans="2:11" ht="22.5" thickBot="1">
      <c r="B64" s="219" t="s">
        <v>162</v>
      </c>
      <c r="C64" s="98">
        <v>10145.000000000002</v>
      </c>
      <c r="D64" s="70">
        <v>0</v>
      </c>
      <c r="E64" s="70">
        <v>366</v>
      </c>
      <c r="F64" s="70">
        <v>185</v>
      </c>
      <c r="G64" s="70">
        <v>160</v>
      </c>
      <c r="H64" s="71">
        <v>10856</v>
      </c>
      <c r="I64" s="99"/>
      <c r="J64" s="100">
        <v>13136</v>
      </c>
      <c r="K64" s="220" t="s">
        <v>162</v>
      </c>
    </row>
    <row r="65" spans="2:11" ht="13.5" customHeight="1">
      <c r="C65" s="113"/>
      <c r="D65" s="113"/>
      <c r="E65" s="114"/>
      <c r="F65" s="114"/>
      <c r="G65" s="114"/>
      <c r="H65" s="114"/>
      <c r="I65" s="114"/>
      <c r="J65" s="45"/>
    </row>
    <row r="66" spans="2:11" ht="23.25">
      <c r="B66" s="74" t="s">
        <v>347</v>
      </c>
      <c r="C66" s="113"/>
      <c r="D66" s="113"/>
      <c r="E66" s="114"/>
      <c r="F66" s="114"/>
      <c r="G66" s="114"/>
      <c r="H66" s="114"/>
      <c r="I66" s="114"/>
    </row>
    <row r="67" spans="2:11">
      <c r="B67" s="120" t="s">
        <v>166</v>
      </c>
    </row>
    <row r="68" spans="2:11">
      <c r="B68" s="119" t="s">
        <v>167</v>
      </c>
    </row>
    <row r="69" spans="2:11">
      <c r="B69" s="33" t="s">
        <v>168</v>
      </c>
    </row>
    <row r="70" spans="2:11">
      <c r="B70" s="33" t="s">
        <v>169</v>
      </c>
    </row>
    <row r="71" spans="2:11">
      <c r="B71" s="33" t="s">
        <v>170</v>
      </c>
    </row>
    <row r="72" spans="2:11">
      <c r="B72" s="120" t="s">
        <v>171</v>
      </c>
      <c r="C72" s="33"/>
      <c r="D72" s="33"/>
      <c r="K72" s="33"/>
    </row>
    <row r="73" spans="2:11">
      <c r="B73" s="424" t="s">
        <v>172</v>
      </c>
      <c r="C73" s="424"/>
      <c r="D73" s="424"/>
      <c r="E73" s="424"/>
      <c r="F73" s="424"/>
      <c r="G73" s="424"/>
      <c r="H73" s="424"/>
      <c r="I73" s="424"/>
      <c r="J73" s="424"/>
      <c r="K73" s="424"/>
    </row>
    <row r="74" spans="2:11">
      <c r="B74" s="120" t="s">
        <v>173</v>
      </c>
      <c r="C74" s="33"/>
      <c r="D74" s="33"/>
      <c r="K74" s="33"/>
    </row>
    <row r="75" spans="2:11" ht="26.25" customHeight="1">
      <c r="B75" s="453" t="s">
        <v>301</v>
      </c>
      <c r="C75" s="453"/>
      <c r="D75" s="453"/>
      <c r="E75" s="453"/>
      <c r="F75" s="453"/>
      <c r="G75" s="453"/>
      <c r="H75" s="453"/>
      <c r="I75" s="453"/>
      <c r="J75" s="453"/>
      <c r="K75" s="453"/>
    </row>
    <row r="76" spans="2:11">
      <c r="B76" s="120" t="s">
        <v>102</v>
      </c>
    </row>
    <row r="77" spans="2:11">
      <c r="B77" s="33" t="s">
        <v>174</v>
      </c>
    </row>
  </sheetData>
  <mergeCells count="5">
    <mergeCell ref="B35:K35"/>
    <mergeCell ref="B75:K75"/>
    <mergeCell ref="B73:K73"/>
    <mergeCell ref="B2:K2"/>
    <mergeCell ref="B4:K4"/>
  </mergeCells>
  <printOptions horizontalCentered="1"/>
  <pageMargins left="0.23622047244094491" right="0.23622047244094491" top="0.74803149606299213" bottom="0.74803149606299213" header="0.31496062992125984" footer="0.31496062992125984"/>
  <pageSetup paperSize="9" scale="59" fitToHeight="2" orientation="landscape" r:id="rId1"/>
  <rowBreaks count="2" manualBreakCount="2">
    <brk id="33" min="1" max="10" man="1"/>
    <brk id="64"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41193-C6E0-47E8-803F-48D7ACE8007B}">
  <sheetPr>
    <tabColor rgb="FF002060"/>
  </sheetPr>
  <dimension ref="B1:M32"/>
  <sheetViews>
    <sheetView showGridLines="0" zoomScaleNormal="100" workbookViewId="0">
      <selection activeCell="Q8" sqref="Q8"/>
    </sheetView>
  </sheetViews>
  <sheetFormatPr defaultColWidth="9.140625" defaultRowHeight="21.75"/>
  <cols>
    <col min="1" max="1" width="9.140625" style="33"/>
    <col min="2" max="2" width="51.85546875" style="33" customWidth="1"/>
    <col min="3" max="5" width="16.85546875" style="33" customWidth="1"/>
    <col min="6" max="16384" width="9.140625" style="33"/>
  </cols>
  <sheetData>
    <row r="1" spans="2:13" ht="9" customHeight="1"/>
    <row r="2" spans="2:13" ht="28.5">
      <c r="B2" s="434" t="s">
        <v>175</v>
      </c>
      <c r="C2" s="434"/>
      <c r="D2" s="434"/>
      <c r="E2" s="434"/>
      <c r="F2" s="45"/>
      <c r="G2" s="45"/>
      <c r="H2" s="45"/>
      <c r="I2" s="45"/>
      <c r="J2" s="45"/>
      <c r="K2" s="45"/>
      <c r="L2" s="45"/>
      <c r="M2" s="45"/>
    </row>
    <row r="3" spans="2:13" ht="13.5" customHeight="1">
      <c r="B3" s="121"/>
      <c r="C3" s="121"/>
      <c r="D3" s="121"/>
      <c r="E3" s="121"/>
      <c r="F3" s="45"/>
      <c r="G3" s="45"/>
      <c r="H3" s="45"/>
      <c r="I3" s="45"/>
      <c r="J3" s="45"/>
      <c r="K3" s="45"/>
      <c r="L3" s="45"/>
      <c r="M3" s="45"/>
    </row>
    <row r="4" spans="2:13">
      <c r="B4" s="148" t="s">
        <v>9</v>
      </c>
      <c r="C4" s="256" t="s">
        <v>67</v>
      </c>
      <c r="D4" s="256" t="s">
        <v>4</v>
      </c>
      <c r="E4" s="256" t="s">
        <v>3</v>
      </c>
    </row>
    <row r="5" spans="2:13">
      <c r="B5" s="34" t="s">
        <v>124</v>
      </c>
      <c r="C5" s="83">
        <v>1285.9605873868875</v>
      </c>
      <c r="D5" s="83">
        <v>965.54517710354037</v>
      </c>
      <c r="E5" s="83">
        <v>1019.7726848925444</v>
      </c>
    </row>
    <row r="6" spans="2:13">
      <c r="B6" s="34" t="s">
        <v>176</v>
      </c>
      <c r="C6" s="83">
        <v>10.032550198599548</v>
      </c>
      <c r="D6" s="83">
        <v>15.706628162085329</v>
      </c>
      <c r="E6" s="83">
        <v>15.030178798204929</v>
      </c>
    </row>
    <row r="7" spans="2:13">
      <c r="B7" s="34" t="s">
        <v>127</v>
      </c>
      <c r="C7" s="83">
        <v>1385.32869453989</v>
      </c>
      <c r="D7" s="83">
        <v>2008.2268614772602</v>
      </c>
      <c r="E7" s="83">
        <v>1563.460348298639</v>
      </c>
    </row>
    <row r="8" spans="2:13">
      <c r="B8" s="34" t="s">
        <v>129</v>
      </c>
      <c r="C8" s="83">
        <v>112</v>
      </c>
      <c r="D8" s="83">
        <v>167</v>
      </c>
      <c r="E8" s="83">
        <v>179.53521059674105</v>
      </c>
    </row>
    <row r="9" spans="2:13">
      <c r="B9" s="34" t="s">
        <v>177</v>
      </c>
      <c r="C9" s="83">
        <v>53.650559991151653</v>
      </c>
      <c r="D9" s="83">
        <v>115.8588484625874</v>
      </c>
      <c r="E9" s="83">
        <v>56.41579748299737</v>
      </c>
    </row>
    <row r="10" spans="2:13">
      <c r="B10" s="34" t="s">
        <v>133</v>
      </c>
      <c r="C10" s="83">
        <v>275.48997407516958</v>
      </c>
      <c r="D10" s="83">
        <v>702.81685549084114</v>
      </c>
      <c r="E10" s="83">
        <v>392.03031199084256</v>
      </c>
    </row>
    <row r="11" spans="2:13">
      <c r="B11" s="151" t="s">
        <v>134</v>
      </c>
      <c r="C11" s="398">
        <v>3122.4623661916985</v>
      </c>
      <c r="D11" s="398">
        <v>3976</v>
      </c>
      <c r="E11" s="398">
        <v>3226.2445320599691</v>
      </c>
    </row>
    <row r="12" spans="2:13">
      <c r="B12" s="35"/>
      <c r="C12" s="152"/>
      <c r="D12" s="152"/>
      <c r="E12" s="152"/>
    </row>
    <row r="13" spans="2:13">
      <c r="B13" s="34" t="s">
        <v>135</v>
      </c>
      <c r="C13" s="83">
        <v>7.3819756024209653</v>
      </c>
      <c r="D13" s="83">
        <v>11.18348763989262</v>
      </c>
      <c r="E13" s="83">
        <v>11.523275725332475</v>
      </c>
    </row>
    <row r="14" spans="2:13">
      <c r="B14" s="34" t="s">
        <v>178</v>
      </c>
      <c r="C14" s="83">
        <v>281.21920282185459</v>
      </c>
      <c r="D14" s="83">
        <v>430.43987526954601</v>
      </c>
      <c r="E14" s="83">
        <v>410.91980104236148</v>
      </c>
    </row>
    <row r="15" spans="2:13">
      <c r="B15" s="34" t="s">
        <v>138</v>
      </c>
      <c r="C15" s="83">
        <v>343.1397573762884</v>
      </c>
      <c r="D15" s="83">
        <v>451.72723717171635</v>
      </c>
      <c r="E15" s="83">
        <v>439.35821628030874</v>
      </c>
    </row>
    <row r="16" spans="2:13">
      <c r="B16" s="34" t="s">
        <v>140</v>
      </c>
      <c r="C16" s="83">
        <v>6532.7510857373545</v>
      </c>
      <c r="D16" s="83">
        <v>7036.3738734045628</v>
      </c>
      <c r="E16" s="83">
        <v>6922.4696809551051</v>
      </c>
    </row>
    <row r="17" spans="2:5">
      <c r="B17" s="34" t="s">
        <v>141</v>
      </c>
      <c r="C17" s="83">
        <v>12745.343644887156</v>
      </c>
      <c r="D17" s="83">
        <v>13243.706648089001</v>
      </c>
      <c r="E17" s="83">
        <v>13635.412950278236</v>
      </c>
    </row>
    <row r="18" spans="2:5">
      <c r="B18" s="34" t="s">
        <v>142</v>
      </c>
      <c r="C18" s="83">
        <v>10.918034869069714</v>
      </c>
      <c r="D18" s="83">
        <v>46.685390072048065</v>
      </c>
      <c r="E18" s="83">
        <v>69.220668927605644</v>
      </c>
    </row>
    <row r="19" spans="2:5">
      <c r="B19" s="34" t="s">
        <v>144</v>
      </c>
      <c r="C19" s="83">
        <v>160.42391916936396</v>
      </c>
      <c r="D19" s="83">
        <v>62.370112092842994</v>
      </c>
      <c r="E19" s="83">
        <v>108.20240629045888</v>
      </c>
    </row>
    <row r="20" spans="2:5" ht="22.5" thickBot="1">
      <c r="B20" s="112" t="s">
        <v>146</v>
      </c>
      <c r="C20" s="399">
        <v>23202</v>
      </c>
      <c r="D20" s="399">
        <v>25258.486623739609</v>
      </c>
      <c r="E20" s="399">
        <v>24822</v>
      </c>
    </row>
    <row r="21" spans="2:5">
      <c r="B21" s="35"/>
      <c r="C21" s="152"/>
      <c r="D21" s="152"/>
      <c r="E21" s="152"/>
    </row>
    <row r="22" spans="2:5">
      <c r="B22" s="34" t="s">
        <v>148</v>
      </c>
      <c r="C22" s="83">
        <v>-100.25840720427843</v>
      </c>
      <c r="D22" s="83">
        <v>-248.00477156254505</v>
      </c>
      <c r="E22" s="83">
        <v>-248.22683216321099</v>
      </c>
    </row>
    <row r="23" spans="2:5">
      <c r="B23" s="34" t="s">
        <v>150</v>
      </c>
      <c r="C23" s="83">
        <v>-1417.433855048678</v>
      </c>
      <c r="D23" s="83">
        <v>-2110.2052732670527</v>
      </c>
      <c r="E23" s="83">
        <v>-1630.6056699503818</v>
      </c>
    </row>
    <row r="24" spans="2:5">
      <c r="B24" s="34" t="s">
        <v>179</v>
      </c>
      <c r="C24" s="83">
        <v>-56.220169817610355</v>
      </c>
      <c r="D24" s="83">
        <v>-109.68082344054929</v>
      </c>
      <c r="E24" s="83">
        <v>-115.09387509113732</v>
      </c>
    </row>
    <row r="25" spans="2:5">
      <c r="B25" s="34" t="s">
        <v>154</v>
      </c>
      <c r="C25" s="83">
        <v>-29.909383328705548</v>
      </c>
      <c r="D25" s="83">
        <v>-43.106991025259873</v>
      </c>
      <c r="E25" s="83">
        <v>-41.884124091269463</v>
      </c>
    </row>
    <row r="26" spans="2:5">
      <c r="B26" s="34" t="s">
        <v>156</v>
      </c>
      <c r="C26" s="83">
        <v>-1641.6588125147719</v>
      </c>
      <c r="D26" s="83">
        <v>-2115.4012129767957</v>
      </c>
      <c r="E26" s="83">
        <v>-2012.2190155165883</v>
      </c>
    </row>
    <row r="27" spans="2:5">
      <c r="B27" s="151" t="s">
        <v>157</v>
      </c>
      <c r="C27" s="398">
        <v>-3245.4806279140444</v>
      </c>
      <c r="D27" s="398">
        <v>-4626.3990722722028</v>
      </c>
      <c r="E27" s="398">
        <v>-4048.0295168125876</v>
      </c>
    </row>
    <row r="28" spans="2:5">
      <c r="B28" s="34" t="s">
        <v>158</v>
      </c>
      <c r="C28" s="83">
        <v>-304.05249574653271</v>
      </c>
      <c r="D28" s="83">
        <v>-383.52167134795059</v>
      </c>
      <c r="E28" s="83">
        <v>-370.58536332972096</v>
      </c>
    </row>
    <row r="29" spans="2:5">
      <c r="B29" s="34" t="s">
        <v>159</v>
      </c>
      <c r="C29" s="83">
        <v>-4796.5882028295973</v>
      </c>
      <c r="D29" s="83">
        <v>-6706.4615820782356</v>
      </c>
      <c r="E29" s="83">
        <v>-6701.5240536407346</v>
      </c>
    </row>
    <row r="30" spans="2:5">
      <c r="B30" s="34" t="s">
        <v>160</v>
      </c>
      <c r="C30" s="83">
        <v>-673.29976178475636</v>
      </c>
      <c r="D30" s="83">
        <v>-919.25813414060792</v>
      </c>
      <c r="E30" s="83">
        <v>-854.49492772339102</v>
      </c>
    </row>
    <row r="31" spans="2:5">
      <c r="B31" s="34" t="s">
        <v>161</v>
      </c>
      <c r="C31" s="83">
        <v>-714.52000668372364</v>
      </c>
      <c r="D31" s="83">
        <v>-501.02363707605195</v>
      </c>
      <c r="E31" s="83">
        <v>-658.55708534139433</v>
      </c>
    </row>
    <row r="32" spans="2:5" ht="22.5" thickBot="1">
      <c r="B32" s="112" t="s">
        <v>162</v>
      </c>
      <c r="C32" s="399">
        <v>-9733.9410949586527</v>
      </c>
      <c r="D32" s="399">
        <v>-13136</v>
      </c>
      <c r="E32" s="399">
        <v>-12633.19094684783</v>
      </c>
    </row>
  </sheetData>
  <mergeCells count="1">
    <mergeCell ref="B2:E2"/>
  </mergeCells>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Cover</vt:lpstr>
      <vt:lpstr>Overview</vt:lpstr>
      <vt:lpstr>1. Key Financial Metrics</vt:lpstr>
      <vt:lpstr>2. Income Statment Bridge</vt:lpstr>
      <vt:lpstr>3. US GAAP Qtr Inc. Statement</vt:lpstr>
      <vt:lpstr>4. Revenue &amp; Adj EBITDA bridge</vt:lpstr>
      <vt:lpstr>5. US GAAP Qtrly Segments</vt:lpstr>
      <vt:lpstr>6. Balance Sheet Bridge</vt:lpstr>
      <vt:lpstr>7. US GAAP FY Balance Sheet</vt:lpstr>
      <vt:lpstr>8. US GAAP Cash flow bridge</vt:lpstr>
      <vt:lpstr>9. US GAAP FY Cash Flow</vt:lpstr>
      <vt:lpstr>10. 2024 Policy Changes</vt:lpstr>
      <vt:lpstr>11. Quarterly Non GAAP Recs</vt:lpstr>
      <vt:lpstr>12. Non GAAP Recs</vt:lpstr>
      <vt:lpstr>Disclaimer</vt:lpstr>
      <vt:lpstr>'1. Key Financial Metrics'!Print_Area</vt:lpstr>
      <vt:lpstr>'10. 2024 Policy Changes'!Print_Area</vt:lpstr>
      <vt:lpstr>'11. Quarterly Non GAAP Recs'!Print_Area</vt:lpstr>
      <vt:lpstr>'12. Non GAAP Recs'!Print_Area</vt:lpstr>
      <vt:lpstr>'2. Income Statment Bridge'!Print_Area</vt:lpstr>
      <vt:lpstr>'3. US GAAP Qtr Inc. Statement'!Print_Area</vt:lpstr>
      <vt:lpstr>'4. Revenue &amp; Adj EBITDA bridge'!Print_Area</vt:lpstr>
      <vt:lpstr>'6. Balance Sheet Bridge'!Print_Area</vt:lpstr>
      <vt:lpstr>'7. US GAAP FY Balance Sheet'!Print_Area</vt:lpstr>
      <vt:lpstr>'8. US GAAP Cash flow bridge'!Print_Area</vt:lpstr>
      <vt:lpstr>'9. US GAAP FY Cash Flow'!Print_Area</vt:lpstr>
      <vt:lpstr>Cover!Print_Area</vt:lpstr>
      <vt:lpstr>Overview!Print_Area</vt:lpstr>
      <vt:lpstr>'12. Non GAAP Recs'!Print_Titles</vt:lpstr>
      <vt:lpstr>'2. Income Statment Bridge'!Print_Titles</vt:lpstr>
      <vt:lpstr>'4. Revenue &amp; Adj EBITDA bridge'!Print_Titles</vt:lpstr>
      <vt:lpstr>'5. US GAAP Qtrly Segments'!Print_Titles</vt:lpstr>
      <vt:lpstr>'6. Balance Sheet Bridge'!Print_Titles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2024-05-14T09:53:07Z</dcterms:created>
  <dcterms:modified xsi:type="dcterms:W3CDTF">2024-05-14T09:53:18Z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6832b-0c40-4b9e-9ae0-ae73bcd49636_Enabled">
    <vt:lpwstr>true</vt:lpwstr>
  </property>
  <property fmtid="{D5CDD505-2E9C-101B-9397-08002B2CF9AE}" pid="3" name="MSIP_Label_e6f6832b-0c40-4b9e-9ae0-ae73bcd49636_SetDate">
    <vt:lpwstr>2024-05-14T09:53:18Z</vt:lpwstr>
  </property>
  <property fmtid="{D5CDD505-2E9C-101B-9397-08002B2CF9AE}" pid="4" name="MSIP_Label_e6f6832b-0c40-4b9e-9ae0-ae73bcd49636_Method">
    <vt:lpwstr>Standard</vt:lpwstr>
  </property>
  <property fmtid="{D5CDD505-2E9C-101B-9397-08002B2CF9AE}" pid="5" name="MSIP_Label_e6f6832b-0c40-4b9e-9ae0-ae73bcd49636_Name">
    <vt:lpwstr>Internal</vt:lpwstr>
  </property>
  <property fmtid="{D5CDD505-2E9C-101B-9397-08002B2CF9AE}" pid="6" name="MSIP_Label_e6f6832b-0c40-4b9e-9ae0-ae73bcd49636_SiteId">
    <vt:lpwstr>7acc61c5-e4a5-49d2-a52a-3ce24c726371</vt:lpwstr>
  </property>
  <property fmtid="{D5CDD505-2E9C-101B-9397-08002B2CF9AE}" pid="7" name="MSIP_Label_e6f6832b-0c40-4b9e-9ae0-ae73bcd49636_ActionId">
    <vt:lpwstr>c09711db-245d-469c-bc13-b21b9bf05bb7</vt:lpwstr>
  </property>
  <property fmtid="{D5CDD505-2E9C-101B-9397-08002B2CF9AE}" pid="8" name="MSIP_Label_e6f6832b-0c40-4b9e-9ae0-ae73bcd49636_ContentBits">
    <vt:lpwstr>0</vt:lpwstr>
  </property>
</Properties>
</file>